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4-я (очередная) сессия 22.12.2023\Решение № 24-171-р об уточнении бюджета на 22.12.2023\"/>
    </mc:Choice>
  </mc:AlternateContent>
  <bookViews>
    <workbookView xWindow="0" yWindow="0" windowWidth="19200" windowHeight="7665"/>
  </bookViews>
  <sheets>
    <sheet name="Лист1" sheetId="1" r:id="rId1"/>
    <sheet name="Лист3" sheetId="3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Лист1!$A$1:$F$44</definedName>
    <definedName name="СУММ">Лист1!$D$44</definedName>
  </definedNames>
  <calcPr calcId="152511"/>
</workbook>
</file>

<file path=xl/calcChain.xml><?xml version="1.0" encoding="utf-8"?>
<calcChain xmlns="http://schemas.openxmlformats.org/spreadsheetml/2006/main">
  <c r="D33" i="1" l="1"/>
  <c r="D17" i="1"/>
  <c r="D41" i="1" l="1"/>
  <c r="D42" i="1"/>
  <c r="E40" i="1"/>
  <c r="D40" i="1"/>
  <c r="E38" i="1"/>
  <c r="D38" i="1"/>
  <c r="F36" i="1"/>
  <c r="E36" i="1"/>
  <c r="D36" i="1"/>
  <c r="D34" i="1"/>
  <c r="F33" i="1"/>
  <c r="E33" i="1"/>
  <c r="E32" i="1"/>
  <c r="D32" i="1"/>
  <c r="F30" i="1"/>
  <c r="E30" i="1"/>
  <c r="D30" i="1"/>
  <c r="F29" i="1"/>
  <c r="E29" i="1"/>
  <c r="D29" i="1"/>
  <c r="F27" i="1"/>
  <c r="E27" i="1"/>
  <c r="D27" i="1"/>
  <c r="F26" i="1"/>
  <c r="E26" i="1"/>
  <c r="D26" i="1"/>
  <c r="F25" i="1"/>
  <c r="E25" i="1"/>
  <c r="D25" i="1"/>
  <c r="E23" i="1"/>
  <c r="D23" i="1"/>
  <c r="F21" i="1"/>
  <c r="E21" i="1"/>
  <c r="D21" i="1"/>
  <c r="F19" i="1"/>
  <c r="E19" i="1"/>
  <c r="D19" i="1"/>
  <c r="E18" i="1"/>
  <c r="D18" i="1"/>
  <c r="D16" i="1" s="1"/>
  <c r="F17" i="1"/>
  <c r="E17" i="1"/>
  <c r="F32" i="1" l="1"/>
  <c r="F43" i="1" l="1"/>
  <c r="E43" i="1"/>
  <c r="E39" i="1"/>
  <c r="D39" i="1"/>
  <c r="F39" i="1"/>
  <c r="F38" i="1"/>
  <c r="F37" i="1" s="1"/>
  <c r="E37" i="1"/>
  <c r="D37" i="1"/>
  <c r="F35" i="1"/>
  <c r="E35" i="1"/>
  <c r="D35" i="1"/>
  <c r="F34" i="1"/>
  <c r="D28" i="1"/>
  <c r="E22" i="1"/>
  <c r="D22" i="1"/>
  <c r="F22" i="1"/>
  <c r="E16" i="1"/>
  <c r="E24" i="1" l="1"/>
  <c r="E44" i="1" s="1"/>
  <c r="F16" i="1"/>
  <c r="D24" i="1"/>
  <c r="F24" i="1"/>
  <c r="E28" i="1"/>
  <c r="F28" i="1"/>
  <c r="D31" i="1"/>
  <c r="D44" i="1" s="1"/>
  <c r="E31" i="1"/>
  <c r="F31" i="1"/>
  <c r="F44" i="1" l="1"/>
</calcChain>
</file>

<file path=xl/sharedStrings.xml><?xml version="1.0" encoding="utf-8"?>
<sst xmlns="http://schemas.openxmlformats.org/spreadsheetml/2006/main" count="105" uniqueCount="99">
  <si>
    <t>(рублей)</t>
  </si>
  <si>
    <t>№ строки</t>
  </si>
  <si>
    <t>Наименование показателя бюджетной классификации</t>
  </si>
  <si>
    <t>Раздел, подраздел</t>
  </si>
  <si>
    <t>Сумма на  2023 год</t>
  </si>
  <si>
    <t>Сумма на 2024 год</t>
  </si>
  <si>
    <t>Сумма на 2025 год</t>
  </si>
  <si>
    <t>2</t>
  </si>
  <si>
    <t>3</t>
  </si>
  <si>
    <t>4</t>
  </si>
  <si>
    <t>5</t>
  </si>
  <si>
    <t>1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</si>
  <si>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</si>
  <si>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</si>
  <si>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</si>
  <si>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</si>
  <si>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</si>
  <si>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</si>
  <si>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</si>
  <si>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</si>
  <si>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</si>
  <si>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</si>
  <si>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6</t>
  </si>
  <si>
    <t>Другие общегосударственные вопросы</t>
  </si>
  <si>
    <t>0113</t>
  </si>
  <si>
    <t>7</t>
  </si>
  <si>
    <t>НАЦИОНАЛЬНАЯ ОБОРОНА</t>
  </si>
  <si>
    <t>0200</t>
  </si>
  <si>
    <t>8</t>
  </si>
  <si>
    <t>Мобилизационная и вневойсковая подготовка</t>
  </si>
  <si>
    <t>0203</t>
  </si>
  <si>
    <t>9</t>
  </si>
  <si>
    <t>НАЦИОНАЛЬНАЯ БЕЗОПАСНОСТЬ И ПРАВООХРАНИТЕЛЬНАЯ ДЕЯТЕЛЬНОСТЬ</t>
  </si>
  <si>
    <t>0300</t>
  </si>
  <si>
    <t>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</si>
  <si>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</si>
  <si>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</si>
  <si>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11</t>
  </si>
  <si>
    <t>Обеспечение пожарной безопасности</t>
  </si>
  <si>
    <t>0310</t>
  </si>
  <si>
    <t>12</t>
  </si>
  <si>
    <t>Другие вопросы в области национальной безопасности и правоохранительной деятельности</t>
  </si>
  <si>
    <t>0314</t>
  </si>
  <si>
    <t>13</t>
  </si>
  <si>
    <t>НАЦИОНАЛЬНАЯ ЭКОНОМИКА</t>
  </si>
  <si>
    <t>0400</t>
  </si>
  <si>
    <t>14</t>
  </si>
  <si>
    <t>Дорожное хозяйство (дорожные фонды)</t>
  </si>
  <si>
    <t>0409</t>
  </si>
  <si>
    <t>15</t>
  </si>
  <si>
    <t>Другие вопросы в области национальной экономики</t>
  </si>
  <si>
    <t>0412</t>
  </si>
  <si>
    <t>16</t>
  </si>
  <si>
    <t>ЖИЛИЩНО-КОММУНАЛЬНОЕ ХОЗЯЙСТВО</t>
  </si>
  <si>
    <t>0500</t>
  </si>
  <si>
    <t>17</t>
  </si>
  <si>
    <t>Жилищное хозяйство</t>
  </si>
  <si>
    <t>0501</t>
  </si>
  <si>
    <t>18</t>
  </si>
  <si>
    <t>Благоустройство</t>
  </si>
  <si>
    <t>0503</t>
  </si>
  <si>
    <t>19</t>
  </si>
  <si>
    <t>Другие вопросы в области жилищно-коммунального хозяйства</t>
  </si>
  <si>
    <t>0505</t>
  </si>
  <si>
    <t>20</t>
  </si>
  <si>
    <t>ОБРАЗОВАНИЕ</t>
  </si>
  <si>
    <t>0700</t>
  </si>
  <si>
    <t>21</t>
  </si>
  <si>
    <t>Молодежная политика и оздоровление детей</t>
  </si>
  <si>
    <t>0707</t>
  </si>
  <si>
    <t>22</t>
  </si>
  <si>
    <t>КУЛЬТУРА, КИНЕМОТОГРАФИЯ</t>
  </si>
  <si>
    <t>0800</t>
  </si>
  <si>
    <t>23</t>
  </si>
  <si>
    <t>Культура</t>
  </si>
  <si>
    <t>0801</t>
  </si>
  <si>
    <t>24</t>
  </si>
  <si>
    <t>ЗДРАВООХРАНЕНИЕ</t>
  </si>
  <si>
    <t>0900</t>
  </si>
  <si>
    <t>25</t>
  </si>
  <si>
    <t xml:space="preserve">Другие вопросы в области здравоохранения </t>
  </si>
  <si>
    <t>0909</t>
  </si>
  <si>
    <t>26</t>
  </si>
  <si>
    <t>Условно утвержденные расходы</t>
  </si>
  <si>
    <t>Всего</t>
  </si>
  <si>
    <t>27</t>
  </si>
  <si>
    <t>28</t>
  </si>
  <si>
    <t>СОЦИАЛЬНАЯ ПОЛИТИКА</t>
  </si>
  <si>
    <t>Социальное обеспечение населения</t>
  </si>
  <si>
    <t>1000</t>
  </si>
  <si>
    <t>1003</t>
  </si>
  <si>
    <t xml:space="preserve">              Распределение бюджетных ассигнований по разделам и подразделам бюджетной классификации</t>
  </si>
  <si>
    <t xml:space="preserve">                    расходов бюджетов Российской Федерации на 2023 год и плановый период 2024-2025 годов</t>
  </si>
  <si>
    <t xml:space="preserve">                            Приложение 3</t>
  </si>
  <si>
    <t xml:space="preserve">                            поселкового Совета депутатов</t>
  </si>
  <si>
    <t xml:space="preserve">                            Приложение 4</t>
  </si>
  <si>
    <t xml:space="preserve">                            к решению Козульского</t>
  </si>
  <si>
    <t xml:space="preserve">                            от 23.12.2022 № 18-124-р</t>
  </si>
  <si>
    <t xml:space="preserve">                            от 22.12.2023 № 24-171-р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</si>
</sst>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_-* #\ ##0.00\ _₽_-;\-* #\ ##0.00\ _₽_-;_-* &quot;-&quot;??\ _₽_-;_-@_-"/>
  </numFmts>
  <fonts count="13" x14ac:knownFonts="1">
    <font>
      <sz val="11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9" fillId="0" borderId="0"/>
  </cellStyleXfs>
  <cellXfs count="48">
    <xf numFmtId="0" fontId="0" fillId="0" borderId="0" xfId="0"/>
    <xf numFmtId="0" fontId="1" fillId="0" borderId="0" xfId="0" applyFont="1"/>
    <xf numFmtId="0" fontId="0" fillId="2" borderId="0" xfId="0" applyFill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  <xf numFmtId="165" fontId="8" fillId="0" borderId="0" xfId="0" applyNumberFormat="1" applyFont="1"/>
    <xf numFmtId="165" fontId="0" fillId="0" borderId="0" xfId="0" applyNumberFormat="1"/>
    <xf numFmtId="166" fontId="0" fillId="0" borderId="0" xfId="0" applyNumberFormat="1"/>
    <xf numFmtId="0" fontId="6" fillId="0" borderId="2" xfId="0" quotePrefix="1" applyFont="1" applyBorder="1" applyAlignment="1">
      <alignment horizontal="left" vertical="top" wrapText="1"/>
    </xf>
    <xf numFmtId="4" fontId="5" fillId="0" borderId="1" xfId="1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wrapText="1"/>
    </xf>
    <xf numFmtId="4" fontId="5" fillId="0" borderId="3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wrapText="1"/>
    </xf>
    <xf numFmtId="4" fontId="5" fillId="0" borderId="4" xfId="0" applyNumberFormat="1" applyFont="1" applyBorder="1" applyAlignment="1">
      <alignment wrapText="1"/>
    </xf>
    <xf numFmtId="4" fontId="4" fillId="0" borderId="4" xfId="0" applyNumberFormat="1" applyFont="1" applyBorder="1" applyAlignment="1">
      <alignment wrapText="1"/>
    </xf>
    <xf numFmtId="4" fontId="4" fillId="0" borderId="1" xfId="0" applyNumberFormat="1" applyFont="1" applyBorder="1" applyAlignment="1">
      <alignment vertical="center" wrapText="1"/>
    </xf>
    <xf numFmtId="4" fontId="4" fillId="0" borderId="3" xfId="0" applyNumberFormat="1" applyFont="1" applyBorder="1" applyAlignment="1">
      <alignment wrapText="1"/>
    </xf>
    <xf numFmtId="4" fontId="5" fillId="0" borderId="5" xfId="0" applyNumberFormat="1" applyFont="1" applyBorder="1" applyAlignment="1">
      <alignment horizontal="right" wrapText="1"/>
    </xf>
    <xf numFmtId="4" fontId="5" fillId="0" borderId="7" xfId="1" applyNumberFormat="1" applyFont="1" applyBorder="1" applyAlignment="1">
      <alignment horizontal="right" wrapText="1"/>
    </xf>
    <xf numFmtId="0" fontId="4" fillId="0" borderId="5" xfId="0" applyFont="1" applyBorder="1" applyAlignment="1">
      <alignment vertical="top" wrapText="1"/>
    </xf>
    <xf numFmtId="4" fontId="4" fillId="0" borderId="5" xfId="0" applyNumberFormat="1" applyFont="1" applyBorder="1" applyAlignment="1">
      <alignment horizontal="right" wrapText="1"/>
    </xf>
    <xf numFmtId="0" fontId="12" fillId="0" borderId="0" xfId="0" applyFont="1" applyAlignment="1">
      <alignment horizontal="left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1" fillId="0" borderId="0" xfId="0" applyFont="1" applyAlignment="1"/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4%20(&#1042;&#1077;&#1076;&#1086;&#1084;&#1089;&#1090;&#1074;&#1077;&#1085;&#1085;&#1072;&#1103;%20&#1089;&#1090;&#1088;&#1091;&#1082;&#1090;&#1091;&#1088;&#1072;)%202023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023/&#1055;&#1088;&#1080;&#1083;&#1086;&#1078;&#1077;&#1085;&#1080;&#1077;%204(&#1042;&#1077;&#1076;&#1086;&#1084;&#1089;&#1090;&#1074;&#1077;&#1085;&#1085;&#1072;&#1103;%20&#1089;&#1090;&#1088;&#1091;&#1082;&#1090;&#1091;&#1088;&#1072;)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023/&#1055;&#1088;&#1080;&#1083;&#1086;&#1078;&#1077;&#1085;&#1080;&#1077;%204%20(&#1074;&#1077;&#1076;&#1086;&#1084;&#1089;&#1090;&#1074;&#1077;&#1085;&#1085;&#1072;&#1103;%20&#1089;&#1090;&#1088;&#1091;&#1082;&#1090;&#1091;&#1088;&#1072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70;&#1044;&#1046;&#1045;&#1058;%202023-2025\&#1055;&#1088;&#1080;&#1083;&#1086;&#1078;&#1077;&#1085;&#1080;&#1077;%205%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70;&#1044;&#1046;&#1045;&#1058;%202023-2025\ExpenseRospis7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пись расходов"/>
    </sheetNames>
    <sheetDataSet>
      <sheetData sheetId="0">
        <row r="22">
          <cell r="H22">
            <v>1440384.74</v>
          </cell>
        </row>
        <row r="140">
          <cell r="H140">
            <v>65066946.670000002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пись расходов"/>
    </sheetNames>
    <sheetDataSet>
      <sheetData sheetId="0">
        <row r="22">
          <cell r="H22">
            <v>1380384.74</v>
          </cell>
          <cell r="I22">
            <v>1190973.77</v>
          </cell>
          <cell r="J22">
            <v>1190973.77</v>
          </cell>
        </row>
        <row r="27">
          <cell r="H27">
            <v>9352307.5399999991</v>
          </cell>
          <cell r="I27">
            <v>8796619.5500000007</v>
          </cell>
          <cell r="J27">
            <v>8388924.4900000002</v>
          </cell>
        </row>
        <row r="52">
          <cell r="H52">
            <v>10213422.57</v>
          </cell>
          <cell r="I52">
            <v>9239840.1199999992</v>
          </cell>
          <cell r="J52">
            <v>9239840.1199999992</v>
          </cell>
        </row>
        <row r="77">
          <cell r="H77">
            <v>513908</v>
          </cell>
        </row>
        <row r="81">
          <cell r="I81">
            <v>434431</v>
          </cell>
        </row>
        <row r="83">
          <cell r="H83">
            <v>15000</v>
          </cell>
          <cell r="I83">
            <v>15000</v>
          </cell>
          <cell r="J83">
            <v>15000</v>
          </cell>
        </row>
        <row r="88">
          <cell r="H88">
            <v>1484737</v>
          </cell>
          <cell r="I88">
            <v>34440</v>
          </cell>
          <cell r="J88">
            <v>34400</v>
          </cell>
        </row>
        <row r="95">
          <cell r="H95">
            <v>185000</v>
          </cell>
          <cell r="I95">
            <v>185000</v>
          </cell>
          <cell r="J95">
            <v>185000</v>
          </cell>
        </row>
        <row r="105">
          <cell r="H105">
            <v>20518727.75</v>
          </cell>
          <cell r="I105">
            <v>1174400</v>
          </cell>
          <cell r="J105">
            <v>1241500</v>
          </cell>
        </row>
        <row r="117">
          <cell r="H117">
            <v>157596.42000000001</v>
          </cell>
          <cell r="I117">
            <v>100000</v>
          </cell>
          <cell r="J117">
            <v>100000</v>
          </cell>
        </row>
        <row r="126">
          <cell r="H126">
            <v>44299867.090000004</v>
          </cell>
          <cell r="I126">
            <v>0</v>
          </cell>
        </row>
        <row r="140">
          <cell r="I140">
            <v>5096373.8600000003</v>
          </cell>
          <cell r="J140">
            <v>5157265.0599999996</v>
          </cell>
        </row>
        <row r="163">
          <cell r="H163">
            <v>200000</v>
          </cell>
        </row>
        <row r="169">
          <cell r="H169">
            <v>7192733.0700000003</v>
          </cell>
          <cell r="I169">
            <v>5770176.1200000001</v>
          </cell>
          <cell r="J169">
            <v>80000</v>
          </cell>
        </row>
        <row r="182">
          <cell r="H182">
            <v>15529500.939999999</v>
          </cell>
        </row>
        <row r="183">
          <cell r="I183">
            <v>12423600.75</v>
          </cell>
        </row>
        <row r="188">
          <cell r="H188">
            <v>71427.72</v>
          </cell>
          <cell r="I188">
            <v>9200</v>
          </cell>
        </row>
        <row r="197">
          <cell r="H197">
            <v>3634438.66</v>
          </cell>
        </row>
        <row r="205">
          <cell r="H205">
            <v>1091735.1299999999</v>
          </cell>
          <cell r="I205">
            <v>992486.48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пись расходов"/>
    </sheetNames>
    <sheetDataSet>
      <sheetData sheetId="0">
        <row r="24">
          <cell r="H24">
            <v>1190973.77</v>
          </cell>
        </row>
        <row r="148">
          <cell r="J148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</sheetNames>
    <sheetDataSet>
      <sheetData sheetId="0">
        <row r="90">
          <cell r="H90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пись расходов"/>
    </sheetNames>
    <sheetDataSet>
      <sheetData sheetId="0" refreshError="1">
        <row r="34">
          <cell r="H34">
            <v>200000</v>
          </cell>
        </row>
        <row r="101">
          <cell r="J101">
            <v>0</v>
          </cell>
        </row>
        <row r="105">
          <cell r="J105">
            <v>9200</v>
          </cell>
        </row>
        <row r="115">
          <cell r="I115">
            <v>1163632.3500000001</v>
          </cell>
          <cell r="J115">
            <v>1409902.15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view="pageBreakPreview" zoomScaleNormal="100" workbookViewId="0">
      <selection activeCell="D14" sqref="D14"/>
    </sheetView>
  </sheetViews>
  <sheetFormatPr defaultColWidth="9" defaultRowHeight="15" x14ac:dyDescent="0.25"/>
  <cols>
    <col min="2" max="2" width="60.85546875" customWidth="1"/>
    <col min="3" max="3" width="10.85546875" customWidth="1"/>
    <col min="4" max="4" width="20.5703125" customWidth="1"/>
    <col min="5" max="5" width="19.85546875" customWidth="1"/>
    <col min="6" max="6" width="19.5703125" customWidth="1"/>
  </cols>
  <sheetData>
    <row r="1" spans="1:6" s="1" customFormat="1" ht="18" customHeight="1" x14ac:dyDescent="0.3">
      <c r="D1" s="44" t="s">
        <v>93</v>
      </c>
      <c r="E1" s="44"/>
      <c r="F1" s="44"/>
    </row>
    <row r="2" spans="1:6" s="1" customFormat="1" ht="18" customHeight="1" x14ac:dyDescent="0.3">
      <c r="D2" s="44" t="s">
        <v>96</v>
      </c>
      <c r="E2" s="44"/>
      <c r="F2" s="44"/>
    </row>
    <row r="3" spans="1:6" s="1" customFormat="1" ht="18" customHeight="1" x14ac:dyDescent="0.3">
      <c r="D3" s="44" t="s">
        <v>94</v>
      </c>
      <c r="E3" s="44"/>
      <c r="F3" s="44"/>
    </row>
    <row r="4" spans="1:6" s="1" customFormat="1" ht="18" customHeight="1" x14ac:dyDescent="0.3">
      <c r="D4" s="44" t="s">
        <v>98</v>
      </c>
      <c r="E4" s="44"/>
      <c r="F4" s="44"/>
    </row>
    <row r="5" spans="1:6" ht="18" customHeight="1" x14ac:dyDescent="0.3">
      <c r="D5" s="44" t="s">
        <v>95</v>
      </c>
      <c r="E5" s="44"/>
      <c r="F5" s="44"/>
    </row>
    <row r="6" spans="1:6" ht="18" customHeight="1" x14ac:dyDescent="0.3">
      <c r="D6" s="44" t="s">
        <v>96</v>
      </c>
      <c r="E6" s="44"/>
      <c r="F6" s="44"/>
    </row>
    <row r="7" spans="1:6" ht="18" customHeight="1" x14ac:dyDescent="0.3">
      <c r="D7" s="44" t="s">
        <v>94</v>
      </c>
      <c r="E7" s="44"/>
      <c r="F7" s="44"/>
    </row>
    <row r="8" spans="1:6" ht="18" customHeight="1" x14ac:dyDescent="0.3">
      <c r="D8" s="44" t="s">
        <v>97</v>
      </c>
      <c r="E8" s="44"/>
      <c r="F8" s="44"/>
    </row>
    <row r="9" spans="1:6" x14ac:dyDescent="0.25">
      <c r="E9" s="3"/>
      <c r="F9" s="3"/>
    </row>
    <row r="10" spans="1:6" ht="8.25" customHeight="1" x14ac:dyDescent="0.25"/>
    <row r="11" spans="1:6" ht="18.75" x14ac:dyDescent="0.3">
      <c r="A11" s="47" t="s">
        <v>91</v>
      </c>
      <c r="B11" s="47"/>
      <c r="C11" s="47"/>
      <c r="D11" s="47"/>
      <c r="E11" s="47"/>
      <c r="F11" s="47"/>
    </row>
    <row r="12" spans="1:6" ht="18.75" x14ac:dyDescent="0.3">
      <c r="A12" s="47" t="s">
        <v>92</v>
      </c>
      <c r="B12" s="47"/>
      <c r="C12" s="47"/>
      <c r="D12" s="47"/>
      <c r="E12" s="47"/>
      <c r="F12" s="47"/>
    </row>
    <row r="13" spans="1:6" x14ac:dyDescent="0.25">
      <c r="F13" s="5" t="s">
        <v>0</v>
      </c>
    </row>
    <row r="14" spans="1:6" ht="52.5" customHeight="1" x14ac:dyDescent="0.25">
      <c r="A14" s="6" t="s">
        <v>1</v>
      </c>
      <c r="B14" s="6" t="s">
        <v>2</v>
      </c>
      <c r="C14" s="7" t="s">
        <v>3</v>
      </c>
      <c r="D14" s="7" t="s">
        <v>4</v>
      </c>
      <c r="E14" s="7" t="s">
        <v>5</v>
      </c>
      <c r="F14" s="7" t="s">
        <v>6</v>
      </c>
    </row>
    <row r="15" spans="1:6" ht="15.75" x14ac:dyDescent="0.25">
      <c r="A15" s="8"/>
      <c r="B15" s="9">
        <v>1</v>
      </c>
      <c r="C15" s="10" t="s">
        <v>7</v>
      </c>
      <c r="D15" s="10" t="s">
        <v>8</v>
      </c>
      <c r="E15" s="10" t="s">
        <v>9</v>
      </c>
      <c r="F15" s="10" t="s">
        <v>10</v>
      </c>
    </row>
    <row r="16" spans="1:6" ht="19.5" customHeight="1" x14ac:dyDescent="0.25">
      <c r="A16" s="8" t="s">
        <v>11</v>
      </c>
      <c r="B16" s="11" t="s">
        <v>12</v>
      </c>
      <c r="C16" s="12" t="s">
        <v>13</v>
      </c>
      <c r="D16" s="25">
        <f>D17+D18+D19+D20+D21</f>
        <v>22297849.98</v>
      </c>
      <c r="E16" s="25">
        <f>E17+E18+E19+E20+E21</f>
        <v>20419919.920000002</v>
      </c>
      <c r="F16" s="25">
        <f>F17+F18+F19+F20+F21</f>
        <v>20012224.859999999</v>
      </c>
    </row>
    <row r="17" spans="1:6" ht="33.6" customHeight="1" x14ac:dyDescent="0.25">
      <c r="A17" s="8" t="s">
        <v>7</v>
      </c>
      <c r="B17" s="24" t="s">
        <v>14</v>
      </c>
      <c r="C17" s="13" t="s">
        <v>15</v>
      </c>
      <c r="D17" s="26">
        <f>'[1]Роспись расходов'!$H$22</f>
        <v>1440384.74</v>
      </c>
      <c r="E17" s="26">
        <f>'[2]Роспись расходов'!$I$22</f>
        <v>1190973.77</v>
      </c>
      <c r="F17" s="26">
        <f>'[2]Роспись расходов'!$J$22</f>
        <v>1190973.77</v>
      </c>
    </row>
    <row r="18" spans="1:6" ht="62.25" customHeight="1" x14ac:dyDescent="0.25">
      <c r="A18" s="8" t="s">
        <v>8</v>
      </c>
      <c r="B18" s="24" t="s">
        <v>16</v>
      </c>
      <c r="C18" s="13" t="s">
        <v>17</v>
      </c>
      <c r="D18" s="26">
        <f>'[2]Роспись расходов'!$H$205</f>
        <v>1091735.1299999999</v>
      </c>
      <c r="E18" s="26">
        <f>'[2]Роспись расходов'!$I$205</f>
        <v>992486.48</v>
      </c>
      <c r="F18" s="26">
        <v>992486.48</v>
      </c>
    </row>
    <row r="19" spans="1:6" ht="47.1" customHeight="1" x14ac:dyDescent="0.25">
      <c r="A19" s="8" t="s">
        <v>9</v>
      </c>
      <c r="B19" s="14" t="s">
        <v>18</v>
      </c>
      <c r="C19" s="13" t="s">
        <v>19</v>
      </c>
      <c r="D19" s="27">
        <f>'[2]Роспись расходов'!$H$27</f>
        <v>9352307.5399999991</v>
      </c>
      <c r="E19" s="27">
        <f>'[2]Роспись расходов'!$I$27</f>
        <v>8796619.5500000007</v>
      </c>
      <c r="F19" s="27">
        <f>'[2]Роспись расходов'!$J$27</f>
        <v>8388924.4900000002</v>
      </c>
    </row>
    <row r="20" spans="1:6" ht="18" customHeight="1" x14ac:dyDescent="0.25">
      <c r="A20" s="8" t="s">
        <v>10</v>
      </c>
      <c r="B20" s="14" t="s">
        <v>20</v>
      </c>
      <c r="C20" s="15" t="s">
        <v>21</v>
      </c>
      <c r="D20" s="28">
        <v>200000</v>
      </c>
      <c r="E20" s="28">
        <v>200000</v>
      </c>
      <c r="F20" s="28">
        <v>200000</v>
      </c>
    </row>
    <row r="21" spans="1:6" ht="19.5" customHeight="1" x14ac:dyDescent="0.25">
      <c r="A21" s="8" t="s">
        <v>22</v>
      </c>
      <c r="B21" s="14" t="s">
        <v>23</v>
      </c>
      <c r="C21" s="15" t="s">
        <v>24</v>
      </c>
      <c r="D21" s="28">
        <f>'[2]Роспись расходов'!$H$52</f>
        <v>10213422.57</v>
      </c>
      <c r="E21" s="28">
        <f>'[2]Роспись расходов'!$I$52</f>
        <v>9239840.1199999992</v>
      </c>
      <c r="F21" s="28">
        <f>'[2]Роспись расходов'!$J$52</f>
        <v>9239840.1199999992</v>
      </c>
    </row>
    <row r="22" spans="1:6" ht="18" customHeight="1" x14ac:dyDescent="0.25">
      <c r="A22" s="8" t="s">
        <v>25</v>
      </c>
      <c r="B22" s="16" t="s">
        <v>26</v>
      </c>
      <c r="C22" s="15" t="s">
        <v>27</v>
      </c>
      <c r="D22" s="29">
        <f>D23</f>
        <v>513908</v>
      </c>
      <c r="E22" s="29">
        <f>E23</f>
        <v>434431</v>
      </c>
      <c r="F22" s="30">
        <f>F23</f>
        <v>0</v>
      </c>
    </row>
    <row r="23" spans="1:6" ht="18.75" customHeight="1" x14ac:dyDescent="0.25">
      <c r="A23" s="8" t="s">
        <v>28</v>
      </c>
      <c r="B23" s="14" t="s">
        <v>29</v>
      </c>
      <c r="C23" s="15" t="s">
        <v>30</v>
      </c>
      <c r="D23" s="28">
        <f>'[2]Роспись расходов'!$H$77</f>
        <v>513908</v>
      </c>
      <c r="E23" s="31">
        <f>'[2]Роспись расходов'!$I$81</f>
        <v>434431</v>
      </c>
      <c r="F23" s="28">
        <v>0</v>
      </c>
    </row>
    <row r="24" spans="1:6" ht="33" customHeight="1" x14ac:dyDescent="0.25">
      <c r="A24" s="8" t="s">
        <v>31</v>
      </c>
      <c r="B24" s="16" t="s">
        <v>32</v>
      </c>
      <c r="C24" s="13" t="s">
        <v>33</v>
      </c>
      <c r="D24" s="32">
        <f>D25+D26+D27</f>
        <v>1684737</v>
      </c>
      <c r="E24" s="32">
        <f>E25+E26+E27</f>
        <v>234440</v>
      </c>
      <c r="F24" s="32">
        <f>F25+F26+F27</f>
        <v>234400</v>
      </c>
    </row>
    <row r="25" spans="1:6" ht="33" customHeight="1" x14ac:dyDescent="0.25">
      <c r="A25" s="8" t="s">
        <v>34</v>
      </c>
      <c r="B25" s="14" t="s">
        <v>35</v>
      </c>
      <c r="C25" s="13" t="s">
        <v>36</v>
      </c>
      <c r="D25" s="26">
        <f>'[2]Роспись расходов'!$H$83</f>
        <v>15000</v>
      </c>
      <c r="E25" s="26">
        <f>'[2]Роспись расходов'!$I$83</f>
        <v>15000</v>
      </c>
      <c r="F25" s="26">
        <f>'[2]Роспись расходов'!$J$83</f>
        <v>15000</v>
      </c>
    </row>
    <row r="26" spans="1:6" ht="18.75" customHeight="1" x14ac:dyDescent="0.25">
      <c r="A26" s="8" t="s">
        <v>37</v>
      </c>
      <c r="B26" s="14" t="s">
        <v>38</v>
      </c>
      <c r="C26" s="15" t="s">
        <v>39</v>
      </c>
      <c r="D26" s="33">
        <f>'[2]Роспись расходов'!$H$88</f>
        <v>1484737</v>
      </c>
      <c r="E26" s="33">
        <f>'[2]Роспись расходов'!$I$88</f>
        <v>34440</v>
      </c>
      <c r="F26" s="33">
        <f>'[2]Роспись расходов'!$J$88</f>
        <v>34400</v>
      </c>
    </row>
    <row r="27" spans="1:6" ht="35.25" customHeight="1" x14ac:dyDescent="0.25">
      <c r="A27" s="8" t="s">
        <v>40</v>
      </c>
      <c r="B27" s="14" t="s">
        <v>41</v>
      </c>
      <c r="C27" s="13" t="s">
        <v>42</v>
      </c>
      <c r="D27" s="34">
        <f>'[2]Роспись расходов'!$H$95</f>
        <v>185000</v>
      </c>
      <c r="E27" s="34">
        <f>'[2]Роспись расходов'!$I$95</f>
        <v>185000</v>
      </c>
      <c r="F27" s="34">
        <f>'[2]Роспись расходов'!$J$95</f>
        <v>185000</v>
      </c>
    </row>
    <row r="28" spans="1:6" ht="18.75" customHeight="1" x14ac:dyDescent="0.25">
      <c r="A28" s="8" t="s">
        <v>43</v>
      </c>
      <c r="B28" s="16" t="s">
        <v>44</v>
      </c>
      <c r="C28" s="15" t="s">
        <v>45</v>
      </c>
      <c r="D28" s="35">
        <f>D29+D30</f>
        <v>20676324.170000002</v>
      </c>
      <c r="E28" s="35">
        <f>E29+E30</f>
        <v>1274400</v>
      </c>
      <c r="F28" s="35">
        <f>F29+F30</f>
        <v>1341500</v>
      </c>
    </row>
    <row r="29" spans="1:6" ht="17.25" customHeight="1" x14ac:dyDescent="0.25">
      <c r="A29" s="8" t="s">
        <v>46</v>
      </c>
      <c r="B29" s="14" t="s">
        <v>47</v>
      </c>
      <c r="C29" s="15" t="s">
        <v>48</v>
      </c>
      <c r="D29" s="33">
        <f>'[2]Роспись расходов'!$H$105</f>
        <v>20518727.75</v>
      </c>
      <c r="E29" s="33">
        <f>'[2]Роспись расходов'!$I$105</f>
        <v>1174400</v>
      </c>
      <c r="F29" s="33">
        <f>'[2]Роспись расходов'!$J$105</f>
        <v>1241500</v>
      </c>
    </row>
    <row r="30" spans="1:6" ht="15" customHeight="1" x14ac:dyDescent="0.25">
      <c r="A30" s="8" t="s">
        <v>49</v>
      </c>
      <c r="B30" s="14" t="s">
        <v>50</v>
      </c>
      <c r="C30" s="15" t="s">
        <v>51</v>
      </c>
      <c r="D30" s="33">
        <f>'[2]Роспись расходов'!$H$117</f>
        <v>157596.42000000001</v>
      </c>
      <c r="E30" s="33">
        <f>'[2]Роспись расходов'!$I$117</f>
        <v>100000</v>
      </c>
      <c r="F30" s="33">
        <f>'[2]Роспись расходов'!$J$117</f>
        <v>100000</v>
      </c>
    </row>
    <row r="31" spans="1:6" ht="18.75" customHeight="1" x14ac:dyDescent="0.25">
      <c r="A31" s="8" t="s">
        <v>52</v>
      </c>
      <c r="B31" s="16" t="s">
        <v>53</v>
      </c>
      <c r="C31" s="15" t="s">
        <v>54</v>
      </c>
      <c r="D31" s="35">
        <f t="shared" ref="D31:F31" si="0">D32+D33+D34</f>
        <v>109566813.76000001</v>
      </c>
      <c r="E31" s="35">
        <f t="shared" si="0"/>
        <v>5296373.8600000003</v>
      </c>
      <c r="F31" s="35">
        <f t="shared" si="0"/>
        <v>5157265.0599999996</v>
      </c>
    </row>
    <row r="32" spans="1:6" ht="18.75" customHeight="1" x14ac:dyDescent="0.25">
      <c r="A32" s="8" t="s">
        <v>55</v>
      </c>
      <c r="B32" s="17" t="s">
        <v>56</v>
      </c>
      <c r="C32" s="15" t="s">
        <v>57</v>
      </c>
      <c r="D32" s="35">
        <f>'[2]Роспись расходов'!$H$126</f>
        <v>44299867.090000004</v>
      </c>
      <c r="E32" s="36">
        <f>'[2]Роспись расходов'!$I$126</f>
        <v>0</v>
      </c>
      <c r="F32" s="35">
        <f>'[3]Роспись расходов'!$J$148</f>
        <v>0</v>
      </c>
    </row>
    <row r="33" spans="1:6" ht="17.25" customHeight="1" x14ac:dyDescent="0.25">
      <c r="A33" s="8" t="s">
        <v>58</v>
      </c>
      <c r="B33" s="14" t="s">
        <v>59</v>
      </c>
      <c r="C33" s="15" t="s">
        <v>60</v>
      </c>
      <c r="D33" s="33">
        <f>'[1]Роспись расходов'!$H$140</f>
        <v>65066946.670000002</v>
      </c>
      <c r="E33" s="37">
        <f>'[2]Роспись расходов'!$I$140</f>
        <v>5096373.8600000003</v>
      </c>
      <c r="F33" s="38">
        <f>'[2]Роспись расходов'!$J$140</f>
        <v>5157265.0599999996</v>
      </c>
    </row>
    <row r="34" spans="1:6" ht="31.5" customHeight="1" x14ac:dyDescent="0.25">
      <c r="A34" s="8" t="s">
        <v>61</v>
      </c>
      <c r="B34" s="14" t="s">
        <v>62</v>
      </c>
      <c r="C34" s="15" t="s">
        <v>63</v>
      </c>
      <c r="D34" s="33">
        <f>'[2]Роспись расходов'!$H$163</f>
        <v>200000</v>
      </c>
      <c r="E34" s="33">
        <v>200000</v>
      </c>
      <c r="F34" s="39">
        <f>[4]Лист3!$H$90</f>
        <v>0</v>
      </c>
    </row>
    <row r="35" spans="1:6" ht="16.5" customHeight="1" x14ac:dyDescent="0.25">
      <c r="A35" s="8" t="s">
        <v>64</v>
      </c>
      <c r="B35" s="16" t="s">
        <v>65</v>
      </c>
      <c r="C35" s="15" t="s">
        <v>66</v>
      </c>
      <c r="D35" s="35">
        <f>D36</f>
        <v>7192733.0700000003</v>
      </c>
      <c r="E35" s="35">
        <f>E36</f>
        <v>5770176.1200000001</v>
      </c>
      <c r="F35" s="35">
        <f>F36</f>
        <v>80000</v>
      </c>
    </row>
    <row r="36" spans="1:6" ht="18.75" customHeight="1" x14ac:dyDescent="0.25">
      <c r="A36" s="8" t="s">
        <v>67</v>
      </c>
      <c r="B36" s="14" t="s">
        <v>68</v>
      </c>
      <c r="C36" s="15" t="s">
        <v>69</v>
      </c>
      <c r="D36" s="33">
        <f>'[2]Роспись расходов'!$H$169</f>
        <v>7192733.0700000003</v>
      </c>
      <c r="E36" s="33">
        <f>'[2]Роспись расходов'!$I$169</f>
        <v>5770176.1200000001</v>
      </c>
      <c r="F36" s="33">
        <f>'[2]Роспись расходов'!$J$169</f>
        <v>80000</v>
      </c>
    </row>
    <row r="37" spans="1:6" ht="18.75" customHeight="1" x14ac:dyDescent="0.25">
      <c r="A37" s="8" t="s">
        <v>70</v>
      </c>
      <c r="B37" s="16" t="s">
        <v>71</v>
      </c>
      <c r="C37" s="15" t="s">
        <v>72</v>
      </c>
      <c r="D37" s="35">
        <f>D38</f>
        <v>15529500.939999999</v>
      </c>
      <c r="E37" s="35">
        <f>E38</f>
        <v>12423600.75</v>
      </c>
      <c r="F37" s="35">
        <f>F38</f>
        <v>0</v>
      </c>
    </row>
    <row r="38" spans="1:6" ht="18.75" customHeight="1" x14ac:dyDescent="0.25">
      <c r="A38" s="8" t="s">
        <v>73</v>
      </c>
      <c r="B38" s="14" t="s">
        <v>74</v>
      </c>
      <c r="C38" s="15" t="s">
        <v>75</v>
      </c>
      <c r="D38" s="33">
        <f>'[2]Роспись расходов'!$H$182</f>
        <v>15529500.939999999</v>
      </c>
      <c r="E38" s="33">
        <f>'[2]Роспись расходов'!$I$183</f>
        <v>12423600.75</v>
      </c>
      <c r="F38" s="33">
        <f>'[5]Роспись расходов'!$J$101</f>
        <v>0</v>
      </c>
    </row>
    <row r="39" spans="1:6" ht="18" customHeight="1" x14ac:dyDescent="0.25">
      <c r="A39" s="8" t="s">
        <v>76</v>
      </c>
      <c r="B39" s="16" t="s">
        <v>77</v>
      </c>
      <c r="C39" s="15" t="s">
        <v>78</v>
      </c>
      <c r="D39" s="29">
        <f>D40</f>
        <v>71427.72</v>
      </c>
      <c r="E39" s="29">
        <f>E40</f>
        <v>9200</v>
      </c>
      <c r="F39" s="29">
        <f>'[5]Роспись расходов'!$J$105</f>
        <v>9200</v>
      </c>
    </row>
    <row r="40" spans="1:6" ht="21" customHeight="1" x14ac:dyDescent="0.25">
      <c r="A40" s="8" t="s">
        <v>79</v>
      </c>
      <c r="B40" s="14" t="s">
        <v>80</v>
      </c>
      <c r="C40" s="15" t="s">
        <v>81</v>
      </c>
      <c r="D40" s="28">
        <f>'[2]Роспись расходов'!$H$188</f>
        <v>71427.72</v>
      </c>
      <c r="E40" s="28">
        <f>'[2]Роспись расходов'!$I$188</f>
        <v>9200</v>
      </c>
      <c r="F40" s="28">
        <v>9200</v>
      </c>
    </row>
    <row r="41" spans="1:6" ht="21" customHeight="1" x14ac:dyDescent="0.25">
      <c r="A41" s="8" t="s">
        <v>82</v>
      </c>
      <c r="B41" s="18" t="s">
        <v>87</v>
      </c>
      <c r="C41" s="19" t="s">
        <v>89</v>
      </c>
      <c r="D41" s="43">
        <f>D42</f>
        <v>3634438.66</v>
      </c>
      <c r="E41" s="43">
        <v>0</v>
      </c>
      <c r="F41" s="43">
        <v>0</v>
      </c>
    </row>
    <row r="42" spans="1:6" ht="21" customHeight="1" x14ac:dyDescent="0.25">
      <c r="A42" s="8" t="s">
        <v>85</v>
      </c>
      <c r="B42" s="42" t="s">
        <v>88</v>
      </c>
      <c r="C42" s="19" t="s">
        <v>90</v>
      </c>
      <c r="D42" s="43">
        <f>'[2]Роспись расходов'!$H$197</f>
        <v>3634438.66</v>
      </c>
      <c r="E42" s="43">
        <v>0</v>
      </c>
      <c r="F42" s="43">
        <v>0</v>
      </c>
    </row>
    <row r="43" spans="1:6" s="2" customFormat="1" ht="21" customHeight="1" x14ac:dyDescent="0.25">
      <c r="A43" s="8" t="s">
        <v>86</v>
      </c>
      <c r="B43" s="18" t="s">
        <v>83</v>
      </c>
      <c r="C43" s="19"/>
      <c r="D43" s="40">
        <v>0</v>
      </c>
      <c r="E43" s="40">
        <f>'[5]Роспись расходов'!$I$115</f>
        <v>1163632.3500000001</v>
      </c>
      <c r="F43" s="40">
        <f>'[5]Роспись расходов'!$J$115</f>
        <v>1409902.15</v>
      </c>
    </row>
    <row r="44" spans="1:6" ht="24" customHeight="1" x14ac:dyDescent="0.25">
      <c r="A44" s="45" t="s">
        <v>84</v>
      </c>
      <c r="B44" s="46"/>
      <c r="C44" s="20"/>
      <c r="D44" s="41">
        <f>D16+D22+D24+D28+D31+D35+D37+D39+D41</f>
        <v>181167733.30000001</v>
      </c>
      <c r="E44" s="41">
        <f>E16+E22+E24+E28+E31+E35+E37+E39+E41+E43</f>
        <v>47026174.000000007</v>
      </c>
      <c r="F44" s="41">
        <f>F16+F22+F24+F28+F31+F35+F37+F39+F41+F43</f>
        <v>28244492.069999997</v>
      </c>
    </row>
    <row r="46" spans="1:6" ht="15.75" x14ac:dyDescent="0.25">
      <c r="D46" s="4"/>
      <c r="E46" s="4"/>
      <c r="F46" s="4"/>
    </row>
    <row r="47" spans="1:6" ht="15.75" x14ac:dyDescent="0.25">
      <c r="D47" s="21"/>
      <c r="E47" s="21"/>
      <c r="F47" s="21"/>
    </row>
    <row r="49" spans="4:6" x14ac:dyDescent="0.25">
      <c r="D49" s="22"/>
      <c r="E49" s="23"/>
      <c r="F49" s="23"/>
    </row>
  </sheetData>
  <mergeCells count="11">
    <mergeCell ref="D7:F7"/>
    <mergeCell ref="D8:F8"/>
    <mergeCell ref="A44:B44"/>
    <mergeCell ref="D1:F1"/>
    <mergeCell ref="D3:F3"/>
    <mergeCell ref="D4:F4"/>
    <mergeCell ref="D5:F5"/>
    <mergeCell ref="D6:F6"/>
    <mergeCell ref="A11:F11"/>
    <mergeCell ref="A12:F12"/>
    <mergeCell ref="D2:F2"/>
  </mergeCells>
  <pageMargins left="1.1811023622047201" right="0.31496062992126" top="0.74803149606299202" bottom="0.74803149606299202" header="0.31496062992126" footer="0.31496062992126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Лист1!Область_печати</vt:lpstr>
      <vt:lpstr>СУММ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2023-12-18T03:38:20Z</cp:lastPrinted>
  <dcterms:created xsi:type="dcterms:W3CDTF">2006-09-28T05:33:00Z</dcterms:created>
  <dcterms:modified xsi:type="dcterms:W3CDTF">2023-12-22T09:32:00Z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4653CCFC1E314503A946224D19FC6625</vt:lpwstr>
  </property>
  <property fmtid="{D5CDD505-2E9C-101B-9397-08002B2CF9AE}" pid="3" name="KSOProductBuildVer">
    <vt:lpwstr>1049-11.2.0.11537</vt:lpwstr>
  </property>
</Properties>
</file>