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Лист1" sheetId="1" r:id="rId1"/>
    <sheet name="Лист3" sheetId="3" r:id="rId2"/>
  </sheets>
  <externalReferences>
    <externalReference r:id="rId3"/>
    <externalReference r:id="rId4"/>
    <externalReference r:id="rId5"/>
  </externalReferences>
  <definedNames>
    <definedName name="_xlnm.Print_Area" localSheetId="0">Лист1!$A$1:$F$38</definedName>
    <definedName name="СУММ">Лист1!$D$38</definedName>
  </definedNames>
  <calcPr calcId="152511"/>
</workbook>
</file>

<file path=xl/calcChain.xml><?xml version="1.0" encoding="utf-8"?>
<calcChain xmlns="http://schemas.openxmlformats.org/spreadsheetml/2006/main">
  <c r="F36" i="1" l="1"/>
  <c r="E36" i="1"/>
  <c r="E35" i="1" s="1"/>
  <c r="D36" i="1"/>
  <c r="F35" i="1"/>
  <c r="D35" i="1"/>
  <c r="F34" i="1"/>
  <c r="E34" i="1"/>
  <c r="E33" i="1" s="1"/>
  <c r="D34" i="1"/>
  <c r="F33" i="1"/>
  <c r="D33" i="1"/>
  <c r="F32" i="1"/>
  <c r="E32" i="1"/>
  <c r="E31" i="1" s="1"/>
  <c r="D32" i="1"/>
  <c r="F31" i="1"/>
  <c r="D31" i="1"/>
  <c r="F30" i="1"/>
  <c r="E30" i="1"/>
  <c r="D30" i="1"/>
  <c r="F29" i="1"/>
  <c r="E29" i="1"/>
  <c r="D29" i="1"/>
  <c r="D27" i="1" s="1"/>
  <c r="F28" i="1"/>
  <c r="E28" i="1"/>
  <c r="E27" i="1" s="1"/>
  <c r="D28" i="1"/>
  <c r="F27" i="1"/>
  <c r="F26" i="1"/>
  <c r="E26" i="1"/>
  <c r="D26" i="1"/>
  <c r="F25" i="1"/>
  <c r="E25" i="1"/>
  <c r="E24" i="1" s="1"/>
  <c r="D25" i="1"/>
  <c r="F24" i="1"/>
  <c r="F23" i="1"/>
  <c r="E23" i="1"/>
  <c r="D23" i="1"/>
  <c r="F22" i="1"/>
  <c r="E22" i="1"/>
  <c r="D22" i="1"/>
  <c r="F21" i="1"/>
  <c r="F20" i="1" s="1"/>
  <c r="E21" i="1"/>
  <c r="D21" i="1"/>
  <c r="D20" i="1" s="1"/>
  <c r="E20" i="1"/>
  <c r="F19" i="1"/>
  <c r="F18" i="1" s="1"/>
  <c r="E19" i="1"/>
  <c r="D19" i="1"/>
  <c r="D18" i="1" s="1"/>
  <c r="E18" i="1"/>
  <c r="F17" i="1"/>
  <c r="E17" i="1"/>
  <c r="D17" i="1"/>
  <c r="F16" i="1"/>
  <c r="E16" i="1"/>
  <c r="D16" i="1"/>
  <c r="F15" i="1"/>
  <c r="E15" i="1"/>
  <c r="D15" i="1"/>
  <c r="F14" i="1"/>
  <c r="E14" i="1"/>
  <c r="E12" i="1" s="1"/>
  <c r="D14" i="1"/>
  <c r="F13" i="1"/>
  <c r="E13" i="1"/>
  <c r="D13" i="1"/>
  <c r="E38" i="1" l="1"/>
  <c r="D12" i="1"/>
  <c r="F12" i="1"/>
  <c r="F38" i="1" s="1"/>
  <c r="D24" i="1"/>
  <c r="D38" i="1"/>
</calcChain>
</file>

<file path=xl/sharedStrings.xml><?xml version="1.0" encoding="utf-8"?>
<sst xmlns="http://schemas.openxmlformats.org/spreadsheetml/2006/main" count="96" uniqueCount="91">
  <si>
    <t xml:space="preserve">                            Приложение 4</t>
  </si>
  <si>
    <t xml:space="preserve">                            к решению Козульского</t>
  </si>
  <si>
    <t xml:space="preserve">                            поселкового Совета депутатов</t>
  </si>
  <si>
    <t xml:space="preserve">              Распределение бюджетных ассигнований по разделам и подразделам бюджетной классификации</t>
  </si>
  <si>
    <t xml:space="preserve">                    расходов бюджетов Российской Федерации на 2024 год и плановый период 2025-2026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</si>
  <si>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</si>
  <si>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</si>
  <si>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</si>
  <si>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</si>
  <si>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2024 год</t>
  </si>
  <si>
    <t>Сумма на 2025 год</t>
  </si>
  <si>
    <t>Сумма на 2026 год</t>
  </si>
  <si>
    <t>1</t>
  </si>
  <si>
    <t>3</t>
  </si>
  <si>
    <t>4</t>
  </si>
  <si>
    <t>5</t>
  </si>
  <si>
    <t>6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</si>
  <si>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</si>
  <si>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</si>
  <si>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</si>
  <si>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</si>
  <si>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</si>
  <si>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</si>
  <si>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</si>
  <si>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</si>
  <si>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</si>
  <si>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</si>
  <si>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</si>
  <si>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</si>
  <si>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</si>
  <si>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</si>
  <si>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</si>
  <si>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</si>
  <si>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</si>
  <si>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</si>
  <si>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</si>
  <si>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</si>
  <si>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</si>
  <si>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</si>
  <si>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</si>
  <si>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</si>
  <si>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</si>
  <si>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11</t>
  </si>
  <si>
    <t>Обеспечение пожарной безопасности</t>
  </si>
  <si>
    <t>0310</t>
  </si>
  <si>
    <t>12</t>
  </si>
  <si>
    <t>Другие вопросы в области национальной безопасности и правоохранительной деятельности</t>
  </si>
  <si>
    <t>0314</t>
  </si>
  <si>
    <t>13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</si>
  <si>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</si>
  <si>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</si>
  <si>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</si>
  <si>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</si>
  <si>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</si>
  <si>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</si>
  <si>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</si>
  <si>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</si>
  <si>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16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</si>
  <si>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</si>
  <si>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</si>
  <si>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</si>
  <si>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</si>
  <si>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</si>
  <si>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</si>
  <si>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Благоустройство</t>
  </si>
  <si>
    <t>0503</t>
  </si>
  <si>
    <t>19</t>
  </si>
  <si>
    <t>Другие вопросы в области жилищно-коммунального хозяйства</t>
  </si>
  <si>
    <t>0505</t>
  </si>
  <si>
    <t>20</t>
  </si>
  <si>
    <t>ОБРАЗОВАНИЕ</t>
  </si>
  <si>
    <t>0700</t>
  </si>
  <si>
    <t>21</t>
  </si>
  <si>
    <t>Молодежная политика и оздоровление детей</t>
  </si>
  <si>
    <t>0707</t>
  </si>
  <si>
    <t>22</t>
  </si>
  <si>
    <t>КУЛЬТУРА, КИНЕМОТОГРАФИЯ</t>
  </si>
  <si>
    <t>0800</t>
  </si>
  <si>
    <t>23</t>
  </si>
  <si>
    <t>Культура</t>
  </si>
  <si>
    <t>0801</t>
  </si>
  <si>
    <t>24</t>
  </si>
  <si>
    <t>ЗДРАВООХРАНЕНИЕ</t>
  </si>
  <si>
    <t>0900</t>
  </si>
  <si>
    <t>25</t>
  </si>
  <si>
    <t xml:space="preserve">Другие вопросы в области здравоохранения </t>
  </si>
  <si>
    <t>0909</t>
  </si>
  <si>
    <t>26</t>
  </si>
  <si>
    <t>Условно утвержденные расходы</t>
  </si>
  <si>
    <t>Всего</t>
  </si>
  <si>
    <t xml:space="preserve">                            от 22.12.2023  № 24-167-р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</si>
</sst>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4"/>
      <color theme="1"/>
      <name val="Times New Roman"/>
      <charset val="204"/>
    </font>
    <font>
      <sz val="14"/>
      <name val="Times New Roman"/>
      <charset val="204"/>
    </font>
    <font>
      <sz val="14"/>
      <color rgb="FF000000"/>
      <name val="Times New Roman"/>
      <charset val="204"/>
    </font>
    <font>
      <sz val="12"/>
      <color theme="1"/>
      <name val="Times New Roman"/>
      <charset val="204"/>
    </font>
    <font>
      <sz val="10"/>
      <name val="Arial Cyr"/>
      <charset val="204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wrapText="1"/>
    </xf>
    <xf numFmtId="165" fontId="2" fillId="0" borderId="1" xfId="1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vertical="top" wrapText="1"/>
    </xf>
    <xf numFmtId="165" fontId="2" fillId="0" borderId="4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3" xfId="0" applyNumberFormat="1" applyFont="1" applyBorder="1" applyAlignment="1">
      <alignment wrapText="1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wrapText="1"/>
    </xf>
    <xf numFmtId="165" fontId="2" fillId="0" borderId="5" xfId="0" applyNumberFormat="1" applyFont="1" applyBorder="1" applyAlignment="1">
      <alignment horizontal="right" wrapText="1"/>
    </xf>
    <xf numFmtId="49" fontId="2" fillId="0" borderId="7" xfId="0" applyNumberFormat="1" applyFont="1" applyBorder="1" applyAlignment="1">
      <alignment horizontal="center" wrapText="1"/>
    </xf>
    <xf numFmtId="165" fontId="2" fillId="0" borderId="7" xfId="1" applyNumberFormat="1" applyFont="1" applyBorder="1" applyAlignment="1">
      <alignment horizontal="right" wrapText="1"/>
    </xf>
    <xf numFmtId="165" fontId="2" fillId="0" borderId="8" xfId="1" applyNumberFormat="1" applyFont="1" applyBorder="1" applyAlignment="1">
      <alignment horizontal="right" wrapText="1"/>
    </xf>
    <xf numFmtId="165" fontId="1" fillId="0" borderId="0" xfId="0" applyNumberFormat="1" applyFont="1"/>
    <xf numFmtId="166" fontId="1" fillId="0" borderId="0" xfId="0" applyNumberFormat="1" applyFont="1"/>
    <xf numFmtId="0" fontId="4" fillId="0" borderId="0" xfId="0" applyFont="1"/>
    <xf numFmtId="0" fontId="3" fillId="0" borderId="2" xfId="0" quotePrefix="1" applyFont="1" applyBorder="1" applyAlignment="1">
      <alignment horizontal="left" vertical="top" wrapText="1"/>
    </xf>
    <xf numFmtId="0" fontId="1" fillId="0" borderId="0" xfId="0" applyFont="1" applyAlignment="1"/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ak/AppData/Local/Temp/7f86ad9f-4cfa-48f5-8b36-42377e0a242f_13-11-2023_12-49-41.zip.42f/&#1055;&#1088;&#1080;&#1083;&#1086;&#1078;&#1077;&#1085;&#1080;&#1077;%204%20(&#1074;&#1077;&#1076;&#1086;&#1084;&#1089;&#1090;&#1074;&#1077;&#1085;&#1085;&#1072;&#1103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(&#1074;&#1077;&#1076;&#1086;&#1084;&#1089;&#1090;&#1074;&#1077;&#1085;&#1085;&#1072;&#1103;%20&#1089;&#1090;&#1088;&#1091;&#1082;&#1090;&#1091;&#1088;&#1072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0;&#1044;&#1046;&#1045;&#1058;%202023-2025\ExpenseRospis7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>
        <row r="19">
          <cell r="H19">
            <v>1266018.97</v>
          </cell>
          <cell r="I19">
            <v>1266018.97</v>
          </cell>
          <cell r="J19">
            <v>1266018.97</v>
          </cell>
        </row>
        <row r="41">
          <cell r="H41">
            <v>200000</v>
          </cell>
          <cell r="I41">
            <v>200000</v>
          </cell>
          <cell r="J41">
            <v>200000</v>
          </cell>
        </row>
        <row r="46">
          <cell r="H46">
            <v>8636350.5600000005</v>
          </cell>
          <cell r="I46">
            <v>10558517.220000001</v>
          </cell>
          <cell r="J46">
            <v>8826923.5600000005</v>
          </cell>
        </row>
        <row r="68">
          <cell r="H68">
            <v>15000</v>
          </cell>
          <cell r="I68">
            <v>15000</v>
          </cell>
          <cell r="J68">
            <v>15000</v>
          </cell>
        </row>
        <row r="73">
          <cell r="H73">
            <v>74237</v>
          </cell>
          <cell r="I73">
            <v>74237</v>
          </cell>
          <cell r="J73">
            <v>74237</v>
          </cell>
        </row>
        <row r="79">
          <cell r="H79">
            <v>185000</v>
          </cell>
          <cell r="I79">
            <v>185000</v>
          </cell>
          <cell r="J79">
            <v>185000</v>
          </cell>
        </row>
        <row r="90">
          <cell r="I90">
            <v>1723900</v>
          </cell>
          <cell r="J90">
            <v>1741300</v>
          </cell>
        </row>
        <row r="106">
          <cell r="H106">
            <v>600000</v>
          </cell>
          <cell r="I106">
            <v>335000</v>
          </cell>
          <cell r="J106">
            <v>335000</v>
          </cell>
        </row>
        <row r="117">
          <cell r="H117">
            <v>450000</v>
          </cell>
          <cell r="I117">
            <v>200000</v>
          </cell>
          <cell r="J117">
            <v>200000</v>
          </cell>
        </row>
        <row r="123">
          <cell r="I123">
            <v>7096373.8600000003</v>
          </cell>
          <cell r="J123">
            <v>6729817.1699999999</v>
          </cell>
        </row>
        <row r="135">
          <cell r="H135">
            <v>300000</v>
          </cell>
          <cell r="I135">
            <v>0</v>
          </cell>
          <cell r="J135">
            <v>0</v>
          </cell>
        </row>
        <row r="140">
          <cell r="H140">
            <v>2983809.39</v>
          </cell>
          <cell r="I140">
            <v>80000</v>
          </cell>
          <cell r="J140">
            <v>80000</v>
          </cell>
        </row>
        <row r="154">
          <cell r="H154">
            <v>17311546.239999998</v>
          </cell>
          <cell r="I154">
            <v>0</v>
          </cell>
          <cell r="J154">
            <v>0</v>
          </cell>
        </row>
        <row r="158">
          <cell r="H158">
            <v>9200</v>
          </cell>
          <cell r="I158">
            <v>9200</v>
          </cell>
          <cell r="J158">
            <v>9200</v>
          </cell>
        </row>
        <row r="164">
          <cell r="H164">
            <v>1160624.8500000001</v>
          </cell>
          <cell r="I164">
            <v>1160624.8500000001</v>
          </cell>
          <cell r="J164">
            <v>1160624.8500000001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>
        <row r="24">
          <cell r="H24">
            <v>8927132.9299999997</v>
          </cell>
          <cell r="I24">
            <v>8599819.9499999993</v>
          </cell>
          <cell r="J24">
            <v>8583306.2100000009</v>
          </cell>
        </row>
        <row r="61">
          <cell r="H61">
            <v>619844</v>
          </cell>
          <cell r="I61">
            <v>689094</v>
          </cell>
          <cell r="J61">
            <v>759531</v>
          </cell>
        </row>
        <row r="90">
          <cell r="H90">
            <v>5976904.2199999997</v>
          </cell>
        </row>
        <row r="123">
          <cell r="H123">
            <v>5287746.04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 refreshError="1">
        <row r="105">
          <cell r="J105">
            <v>9200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Normal="100" workbookViewId="0">
      <selection activeCell="E5" sqref="E5"/>
    </sheetView>
  </sheetViews>
  <sheetFormatPr defaultColWidth="9" defaultRowHeight="18.75" x14ac:dyDescent="0.3"/>
  <cols>
    <col min="1" max="1" width="9" style="2"/>
    <col min="2" max="2" width="59.42578125" style="2" customWidth="1"/>
    <col min="3" max="3" width="11.85546875" style="2" customWidth="1"/>
    <col min="4" max="5" width="17.85546875" style="2" customWidth="1"/>
    <col min="6" max="6" width="19.42578125" style="2" customWidth="1"/>
    <col min="7" max="16384" width="9" style="2"/>
  </cols>
  <sheetData>
    <row r="1" spans="1:6" ht="18" customHeight="1" x14ac:dyDescent="0.3">
      <c r="D1" s="38" t="s">
        <v>0</v>
      </c>
      <c r="E1" s="38"/>
      <c r="F1" s="38"/>
    </row>
    <row r="2" spans="1:6" ht="18" customHeight="1" x14ac:dyDescent="0.3">
      <c r="D2" s="38" t="s">
        <v>1</v>
      </c>
      <c r="E2" s="38"/>
      <c r="F2" s="38"/>
    </row>
    <row r="3" spans="1:6" ht="18" customHeight="1" x14ac:dyDescent="0.3">
      <c r="D3" s="38" t="s">
        <v>2</v>
      </c>
      <c r="E3" s="38"/>
      <c r="F3" s="38"/>
    </row>
    <row r="4" spans="1:6" ht="18" customHeight="1" x14ac:dyDescent="0.3">
      <c r="D4" s="38" t="s">
        <v>90</v>
      </c>
      <c r="E4" s="38"/>
      <c r="F4" s="38"/>
    </row>
    <row r="6" spans="1:6" ht="8.25" customHeight="1" x14ac:dyDescent="0.3"/>
    <row r="7" spans="1:6" x14ac:dyDescent="0.3">
      <c r="A7" s="35" t="s">
        <v>3</v>
      </c>
      <c r="B7" s="35"/>
      <c r="C7" s="35"/>
      <c r="D7" s="35"/>
      <c r="E7" s="35"/>
      <c r="F7" s="35"/>
    </row>
    <row r="8" spans="1:6" x14ac:dyDescent="0.3">
      <c r="A8" s="35" t="s">
        <v>4</v>
      </c>
      <c r="B8" s="35"/>
      <c r="C8" s="35"/>
      <c r="D8" s="35"/>
      <c r="E8" s="35"/>
      <c r="F8" s="35"/>
    </row>
    <row r="9" spans="1:6" x14ac:dyDescent="0.3">
      <c r="F9" s="3" t="s">
        <v>5</v>
      </c>
    </row>
    <row r="10" spans="1:6" ht="52.5" customHeight="1" x14ac:dyDescent="0.3">
      <c r="A10" s="4" t="s">
        <v>6</v>
      </c>
      <c r="B10" s="4" t="s">
        <v>7</v>
      </c>
      <c r="C10" s="5" t="s">
        <v>8</v>
      </c>
      <c r="D10" s="5" t="s">
        <v>9</v>
      </c>
      <c r="E10" s="5" t="s">
        <v>10</v>
      </c>
      <c r="F10" s="5" t="s">
        <v>11</v>
      </c>
    </row>
    <row r="11" spans="1:6" x14ac:dyDescent="0.3">
      <c r="A11" s="6" t="s">
        <v>12</v>
      </c>
      <c r="B11" s="7">
        <v>2</v>
      </c>
      <c r="C11" s="8" t="s">
        <v>13</v>
      </c>
      <c r="D11" s="8" t="s">
        <v>14</v>
      </c>
      <c r="E11" s="8" t="s">
        <v>15</v>
      </c>
      <c r="F11" s="8" t="s">
        <v>16</v>
      </c>
    </row>
    <row r="12" spans="1:6" ht="19.5" customHeight="1" x14ac:dyDescent="0.3">
      <c r="A12" s="6" t="s">
        <v>12</v>
      </c>
      <c r="B12" s="9" t="s">
        <v>17</v>
      </c>
      <c r="C12" s="10" t="s">
        <v>18</v>
      </c>
      <c r="D12" s="11">
        <f>D13+D14+D15+D16+D17</f>
        <v>20190127.310000002</v>
      </c>
      <c r="E12" s="11">
        <f>E13+E14+E15+E16+E17</f>
        <v>21784980.990000002</v>
      </c>
      <c r="F12" s="11">
        <f>F13+F14+F15+F16+F17</f>
        <v>20036873.590000004</v>
      </c>
    </row>
    <row r="13" spans="1:6" ht="54.95" customHeight="1" x14ac:dyDescent="0.3">
      <c r="A13" s="6" t="s">
        <v>19</v>
      </c>
      <c r="B13" s="34" t="s">
        <v>20</v>
      </c>
      <c r="C13" s="12" t="s">
        <v>21</v>
      </c>
      <c r="D13" s="13">
        <f>'[1]Роспись расходов'!$H$19</f>
        <v>1266018.97</v>
      </c>
      <c r="E13" s="13">
        <f>'[1]Роспись расходов'!$I$19</f>
        <v>1266018.97</v>
      </c>
      <c r="F13" s="13">
        <f>'[1]Роспись расходов'!$J$19</f>
        <v>1266018.97</v>
      </c>
    </row>
    <row r="14" spans="1:6" ht="72" customHeight="1" x14ac:dyDescent="0.3">
      <c r="A14" s="6" t="s">
        <v>13</v>
      </c>
      <c r="B14" s="34" t="s">
        <v>22</v>
      </c>
      <c r="C14" s="12" t="s">
        <v>23</v>
      </c>
      <c r="D14" s="13">
        <f>'[1]Роспись расходов'!$H$164</f>
        <v>1160624.8500000001</v>
      </c>
      <c r="E14" s="13">
        <f>'[1]Роспись расходов'!$I$164</f>
        <v>1160624.8500000001</v>
      </c>
      <c r="F14" s="13">
        <f>'[1]Роспись расходов'!$J$164</f>
        <v>1160624.8500000001</v>
      </c>
    </row>
    <row r="15" spans="1:6" ht="74.099999999999994" customHeight="1" x14ac:dyDescent="0.3">
      <c r="A15" s="6" t="s">
        <v>14</v>
      </c>
      <c r="B15" s="14" t="s">
        <v>24</v>
      </c>
      <c r="C15" s="12" t="s">
        <v>25</v>
      </c>
      <c r="D15" s="15">
        <f>'[2]Роспись расходов'!$H$24</f>
        <v>8927132.9299999997</v>
      </c>
      <c r="E15" s="15">
        <f>'[2]Роспись расходов'!$I$24</f>
        <v>8599819.9499999993</v>
      </c>
      <c r="F15" s="15">
        <f>'[2]Роспись расходов'!$J$24</f>
        <v>8583306.2100000009</v>
      </c>
    </row>
    <row r="16" spans="1:6" ht="18" customHeight="1" x14ac:dyDescent="0.3">
      <c r="A16" s="6" t="s">
        <v>15</v>
      </c>
      <c r="B16" s="14" t="s">
        <v>26</v>
      </c>
      <c r="C16" s="16" t="s">
        <v>27</v>
      </c>
      <c r="D16" s="17">
        <f>'[1]Роспись расходов'!$H$41</f>
        <v>200000</v>
      </c>
      <c r="E16" s="17">
        <f>'[1]Роспись расходов'!$I$41</f>
        <v>200000</v>
      </c>
      <c r="F16" s="17">
        <f>'[1]Роспись расходов'!$J$41</f>
        <v>200000</v>
      </c>
    </row>
    <row r="17" spans="1:9" ht="19.5" customHeight="1" x14ac:dyDescent="0.3">
      <c r="A17" s="6" t="s">
        <v>16</v>
      </c>
      <c r="B17" s="14" t="s">
        <v>28</v>
      </c>
      <c r="C17" s="16" t="s">
        <v>29</v>
      </c>
      <c r="D17" s="17">
        <f>'[1]Роспись расходов'!$H$46</f>
        <v>8636350.5600000005</v>
      </c>
      <c r="E17" s="17">
        <f>'[1]Роспись расходов'!$I$46</f>
        <v>10558517.220000001</v>
      </c>
      <c r="F17" s="17">
        <f>'[1]Роспись расходов'!$J$46</f>
        <v>8826923.5600000005</v>
      </c>
    </row>
    <row r="18" spans="1:9" ht="18" customHeight="1" x14ac:dyDescent="0.3">
      <c r="A18" s="6" t="s">
        <v>30</v>
      </c>
      <c r="B18" s="14" t="s">
        <v>31</v>
      </c>
      <c r="C18" s="16" t="s">
        <v>32</v>
      </c>
      <c r="D18" s="17">
        <f>D19</f>
        <v>619844</v>
      </c>
      <c r="E18" s="17">
        <f>E19</f>
        <v>689094</v>
      </c>
      <c r="F18" s="18">
        <f>F19</f>
        <v>759531</v>
      </c>
    </row>
    <row r="19" spans="1:9" ht="18.75" customHeight="1" x14ac:dyDescent="0.3">
      <c r="A19" s="6" t="s">
        <v>33</v>
      </c>
      <c r="B19" s="14" t="s">
        <v>34</v>
      </c>
      <c r="C19" s="16" t="s">
        <v>35</v>
      </c>
      <c r="D19" s="17">
        <f>'[2]Роспись расходов'!$H$61</f>
        <v>619844</v>
      </c>
      <c r="E19" s="19">
        <f>'[2]Роспись расходов'!$I$61</f>
        <v>689094</v>
      </c>
      <c r="F19" s="17">
        <f>'[2]Роспись расходов'!$J$61</f>
        <v>759531</v>
      </c>
    </row>
    <row r="20" spans="1:9" ht="38.1" customHeight="1" x14ac:dyDescent="0.3">
      <c r="A20" s="6" t="s">
        <v>36</v>
      </c>
      <c r="B20" s="14" t="s">
        <v>37</v>
      </c>
      <c r="C20" s="12" t="s">
        <v>38</v>
      </c>
      <c r="D20" s="13">
        <f>D21+D22+D23</f>
        <v>274237</v>
      </c>
      <c r="E20" s="13">
        <f>E21+E22+E23</f>
        <v>274237</v>
      </c>
      <c r="F20" s="13">
        <f>F21+F22+F23</f>
        <v>274237</v>
      </c>
    </row>
    <row r="21" spans="1:9" ht="57" customHeight="1" x14ac:dyDescent="0.3">
      <c r="A21" s="6" t="s">
        <v>39</v>
      </c>
      <c r="B21" s="14" t="s">
        <v>40</v>
      </c>
      <c r="C21" s="12" t="s">
        <v>41</v>
      </c>
      <c r="D21" s="13">
        <f>'[1]Роспись расходов'!$H$68</f>
        <v>15000</v>
      </c>
      <c r="E21" s="13">
        <f>'[1]Роспись расходов'!$I$68</f>
        <v>15000</v>
      </c>
      <c r="F21" s="13">
        <f>'[1]Роспись расходов'!$J$68</f>
        <v>15000</v>
      </c>
    </row>
    <row r="22" spans="1:9" ht="18.75" customHeight="1" x14ac:dyDescent="0.3">
      <c r="A22" s="6" t="s">
        <v>42</v>
      </c>
      <c r="B22" s="14" t="s">
        <v>43</v>
      </c>
      <c r="C22" s="16" t="s">
        <v>44</v>
      </c>
      <c r="D22" s="20">
        <f>'[1]Роспись расходов'!$H$73</f>
        <v>74237</v>
      </c>
      <c r="E22" s="20">
        <f>'[1]Роспись расходов'!$I$73</f>
        <v>74237</v>
      </c>
      <c r="F22" s="20">
        <f>'[1]Роспись расходов'!$J$73</f>
        <v>74237</v>
      </c>
    </row>
    <row r="23" spans="1:9" ht="35.25" customHeight="1" x14ac:dyDescent="0.3">
      <c r="A23" s="6" t="s">
        <v>45</v>
      </c>
      <c r="B23" s="14" t="s">
        <v>46</v>
      </c>
      <c r="C23" s="12" t="s">
        <v>47</v>
      </c>
      <c r="D23" s="21">
        <f>'[1]Роспись расходов'!$H$79</f>
        <v>185000</v>
      </c>
      <c r="E23" s="21">
        <f>'[1]Роспись расходов'!$I$79</f>
        <v>185000</v>
      </c>
      <c r="F23" s="21">
        <f>'[1]Роспись расходов'!$J$79</f>
        <v>185000</v>
      </c>
      <c r="I23" s="33"/>
    </row>
    <row r="24" spans="1:9" ht="18.75" customHeight="1" x14ac:dyDescent="0.3">
      <c r="A24" s="6" t="s">
        <v>48</v>
      </c>
      <c r="B24" s="14" t="s">
        <v>49</v>
      </c>
      <c r="C24" s="16" t="s">
        <v>50</v>
      </c>
      <c r="D24" s="20">
        <f>D25+D26</f>
        <v>6576904.2199999997</v>
      </c>
      <c r="E24" s="20">
        <f>E25+E26</f>
        <v>2058900</v>
      </c>
      <c r="F24" s="20">
        <f>F25+F26</f>
        <v>2076300</v>
      </c>
    </row>
    <row r="25" spans="1:9" ht="17.25" customHeight="1" x14ac:dyDescent="0.3">
      <c r="A25" s="6" t="s">
        <v>51</v>
      </c>
      <c r="B25" s="14" t="s">
        <v>52</v>
      </c>
      <c r="C25" s="16" t="s">
        <v>53</v>
      </c>
      <c r="D25" s="20">
        <f>'[2]Роспись расходов'!$H$90</f>
        <v>5976904.2199999997</v>
      </c>
      <c r="E25" s="20">
        <f>'[1]Роспись расходов'!$I$90</f>
        <v>1723900</v>
      </c>
      <c r="F25" s="20">
        <f>'[1]Роспись расходов'!$J$90</f>
        <v>1741300</v>
      </c>
    </row>
    <row r="26" spans="1:9" ht="21.95" customHeight="1" x14ac:dyDescent="0.3">
      <c r="A26" s="6" t="s">
        <v>54</v>
      </c>
      <c r="B26" s="14" t="s">
        <v>55</v>
      </c>
      <c r="C26" s="16" t="s">
        <v>56</v>
      </c>
      <c r="D26" s="20">
        <f>'[1]Роспись расходов'!$H$106</f>
        <v>600000</v>
      </c>
      <c r="E26" s="20">
        <f>'[1]Роспись расходов'!$I$106</f>
        <v>335000</v>
      </c>
      <c r="F26" s="20">
        <f>'[1]Роспись расходов'!$J$106</f>
        <v>335000</v>
      </c>
    </row>
    <row r="27" spans="1:9" ht="18.75" customHeight="1" x14ac:dyDescent="0.3">
      <c r="A27" s="6" t="s">
        <v>57</v>
      </c>
      <c r="B27" s="14" t="s">
        <v>58</v>
      </c>
      <c r="C27" s="16" t="s">
        <v>59</v>
      </c>
      <c r="D27" s="20">
        <f t="shared" ref="D27:F27" si="0">D28+D29+D30</f>
        <v>6037746.04</v>
      </c>
      <c r="E27" s="20">
        <f t="shared" si="0"/>
        <v>7296373.8600000003</v>
      </c>
      <c r="F27" s="20">
        <f t="shared" si="0"/>
        <v>6929817.1699999999</v>
      </c>
    </row>
    <row r="28" spans="1:9" ht="18.75" customHeight="1" x14ac:dyDescent="0.3">
      <c r="A28" s="6" t="s">
        <v>60</v>
      </c>
      <c r="B28" s="14" t="s">
        <v>61</v>
      </c>
      <c r="C28" s="16" t="s">
        <v>62</v>
      </c>
      <c r="D28" s="20">
        <f>'[1]Роспись расходов'!$H$117</f>
        <v>450000</v>
      </c>
      <c r="E28" s="22">
        <f>'[1]Роспись расходов'!$I$117</f>
        <v>200000</v>
      </c>
      <c r="F28" s="20">
        <f>'[1]Роспись расходов'!$J$117</f>
        <v>200000</v>
      </c>
    </row>
    <row r="29" spans="1:9" ht="17.25" customHeight="1" x14ac:dyDescent="0.3">
      <c r="A29" s="6" t="s">
        <v>63</v>
      </c>
      <c r="B29" s="14" t="s">
        <v>64</v>
      </c>
      <c r="C29" s="16" t="s">
        <v>65</v>
      </c>
      <c r="D29" s="20">
        <f>'[2]Роспись расходов'!$H$123</f>
        <v>5287746.04</v>
      </c>
      <c r="E29" s="22">
        <f>'[1]Роспись расходов'!$I$123</f>
        <v>7096373.8600000003</v>
      </c>
      <c r="F29" s="23">
        <f>'[1]Роспись расходов'!$J$123</f>
        <v>6729817.1699999999</v>
      </c>
    </row>
    <row r="30" spans="1:9" ht="36.950000000000003" customHeight="1" x14ac:dyDescent="0.3">
      <c r="A30" s="6" t="s">
        <v>66</v>
      </c>
      <c r="B30" s="14" t="s">
        <v>67</v>
      </c>
      <c r="C30" s="16" t="s">
        <v>68</v>
      </c>
      <c r="D30" s="20">
        <f>'[1]Роспись расходов'!$H$135</f>
        <v>300000</v>
      </c>
      <c r="E30" s="20">
        <f>'[1]Роспись расходов'!$I$135</f>
        <v>0</v>
      </c>
      <c r="F30" s="24">
        <f>'[1]Роспись расходов'!$J$135</f>
        <v>0</v>
      </c>
    </row>
    <row r="31" spans="1:9" ht="16.5" customHeight="1" x14ac:dyDescent="0.3">
      <c r="A31" s="6" t="s">
        <v>69</v>
      </c>
      <c r="B31" s="14" t="s">
        <v>70</v>
      </c>
      <c r="C31" s="16" t="s">
        <v>71</v>
      </c>
      <c r="D31" s="20">
        <f>D32</f>
        <v>2983809.39</v>
      </c>
      <c r="E31" s="20">
        <f>E32</f>
        <v>80000</v>
      </c>
      <c r="F31" s="20">
        <f>F32</f>
        <v>80000</v>
      </c>
    </row>
    <row r="32" spans="1:9" ht="18.75" customHeight="1" x14ac:dyDescent="0.3">
      <c r="A32" s="6" t="s">
        <v>72</v>
      </c>
      <c r="B32" s="14" t="s">
        <v>73</v>
      </c>
      <c r="C32" s="16" t="s">
        <v>74</v>
      </c>
      <c r="D32" s="20">
        <f>'[1]Роспись расходов'!$H$140</f>
        <v>2983809.39</v>
      </c>
      <c r="E32" s="20">
        <f>'[1]Роспись расходов'!$I$140</f>
        <v>80000</v>
      </c>
      <c r="F32" s="20">
        <f>'[1]Роспись расходов'!$J$140</f>
        <v>80000</v>
      </c>
    </row>
    <row r="33" spans="1:6" ht="18.75" customHeight="1" x14ac:dyDescent="0.3">
      <c r="A33" s="6" t="s">
        <v>75</v>
      </c>
      <c r="B33" s="14" t="s">
        <v>76</v>
      </c>
      <c r="C33" s="16" t="s">
        <v>77</v>
      </c>
      <c r="D33" s="20">
        <f>D34</f>
        <v>17311546.239999998</v>
      </c>
      <c r="E33" s="20">
        <f>E34</f>
        <v>0</v>
      </c>
      <c r="F33" s="20">
        <f>F34</f>
        <v>0</v>
      </c>
    </row>
    <row r="34" spans="1:6" ht="18.75" customHeight="1" x14ac:dyDescent="0.3">
      <c r="A34" s="6" t="s">
        <v>78</v>
      </c>
      <c r="B34" s="14" t="s">
        <v>79</v>
      </c>
      <c r="C34" s="16" t="s">
        <v>80</v>
      </c>
      <c r="D34" s="20">
        <f>'[1]Роспись расходов'!$H$154</f>
        <v>17311546.239999998</v>
      </c>
      <c r="E34" s="20">
        <f>'[1]Роспись расходов'!$I$154</f>
        <v>0</v>
      </c>
      <c r="F34" s="20">
        <f>'[1]Роспись расходов'!$J$154</f>
        <v>0</v>
      </c>
    </row>
    <row r="35" spans="1:6" ht="18" customHeight="1" x14ac:dyDescent="0.3">
      <c r="A35" s="6" t="s">
        <v>81</v>
      </c>
      <c r="B35" s="14" t="s">
        <v>82</v>
      </c>
      <c r="C35" s="16" t="s">
        <v>83</v>
      </c>
      <c r="D35" s="17">
        <f>D36</f>
        <v>9200</v>
      </c>
      <c r="E35" s="17">
        <f>E36</f>
        <v>9200</v>
      </c>
      <c r="F35" s="17">
        <f>'[3]Роспись расходов'!$J$105</f>
        <v>9200</v>
      </c>
    </row>
    <row r="36" spans="1:6" ht="18.95" customHeight="1" x14ac:dyDescent="0.3">
      <c r="A36" s="6" t="s">
        <v>84</v>
      </c>
      <c r="B36" s="14" t="s">
        <v>85</v>
      </c>
      <c r="C36" s="16" t="s">
        <v>86</v>
      </c>
      <c r="D36" s="17">
        <f>'[1]Роспись расходов'!$H$158</f>
        <v>9200</v>
      </c>
      <c r="E36" s="17">
        <f>'[1]Роспись расходов'!$I$158</f>
        <v>9200</v>
      </c>
      <c r="F36" s="17">
        <f>'[1]Роспись расходов'!$J$158</f>
        <v>9200</v>
      </c>
    </row>
    <row r="37" spans="1:6" s="1" customFormat="1" ht="21" customHeight="1" x14ac:dyDescent="0.3">
      <c r="A37" s="6" t="s">
        <v>87</v>
      </c>
      <c r="B37" s="25" t="s">
        <v>88</v>
      </c>
      <c r="C37" s="26"/>
      <c r="D37" s="27">
        <v>0</v>
      </c>
      <c r="E37" s="27">
        <v>825456.05</v>
      </c>
      <c r="F37" s="27">
        <v>1587682.04</v>
      </c>
    </row>
    <row r="38" spans="1:6" ht="24" customHeight="1" x14ac:dyDescent="0.3">
      <c r="A38" s="36" t="s">
        <v>89</v>
      </c>
      <c r="B38" s="37"/>
      <c r="C38" s="28"/>
      <c r="D38" s="29">
        <f>D12+D18+D20+D24+D27+D31+D33+D35</f>
        <v>54003414.200000003</v>
      </c>
      <c r="E38" s="29">
        <f>E12+E18+E20+E24+E27+E31+E33+E35+E37</f>
        <v>33018241.900000002</v>
      </c>
      <c r="F38" s="30">
        <f>F12+F18+F20+F24+F27+F31+F33+F35+F37</f>
        <v>31753640.800000004</v>
      </c>
    </row>
    <row r="41" spans="1:6" x14ac:dyDescent="0.3">
      <c r="D41" s="31"/>
      <c r="E41" s="31"/>
      <c r="F41" s="31"/>
    </row>
    <row r="43" spans="1:6" x14ac:dyDescent="0.3">
      <c r="D43" s="31"/>
      <c r="E43" s="32"/>
      <c r="F43" s="32"/>
    </row>
  </sheetData>
  <mergeCells count="7">
    <mergeCell ref="A8:F8"/>
    <mergeCell ref="A38:B38"/>
    <mergeCell ref="D1:F1"/>
    <mergeCell ref="D2:F2"/>
    <mergeCell ref="D3:F3"/>
    <mergeCell ref="D4:F4"/>
    <mergeCell ref="A7:F7"/>
  </mergeCells>
  <pageMargins left="0.75" right="0.75" top="1" bottom="1" header="0.5" footer="0.5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Лист1!Область_печати</vt:lpstr>
      <vt:lpstr>СУММ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2023-12-18T03:21:58Z</cp:lastPrinted>
  <dcterms:created xsi:type="dcterms:W3CDTF">2006-09-28T05:33:00Z</dcterms:created>
  <dcterms:modified xsi:type="dcterms:W3CDTF">2023-12-22T09:19:29Z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D49BEFEE34C64F319779D028758E75B5_13</vt:lpwstr>
  </property>
  <property fmtid="{D5CDD505-2E9C-101B-9397-08002B2CF9AE}" pid="3" name="KSOProductBuildVer">
    <vt:lpwstr>1049-12.2.0.13359</vt:lpwstr>
  </property>
</Properties>
</file>