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 сессии\Исполнение бюджета на 01.07.2023 год\"/>
    </mc:Choice>
  </mc:AlternateContent>
  <bookViews>
    <workbookView xWindow="0" yWindow="0" windowWidth="19200" windowHeight="706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Лист1!$A$1:$M$83</definedName>
  </definedNames>
  <calcPr calcId="152511"/>
</workbook>
</file>

<file path=xl/calcChain.xml><?xml version="1.0" encoding="utf-8"?>
<calcChain xmlns="http://schemas.openxmlformats.org/spreadsheetml/2006/main">
  <c r="L83" i="1" l="1"/>
  <c r="L66" i="1"/>
  <c r="L65" i="1" s="1"/>
  <c r="L60" i="1"/>
  <c r="L12" i="1"/>
  <c r="L77" i="1"/>
  <c r="L74" i="1"/>
  <c r="L52" i="1"/>
  <c r="L43" i="1"/>
  <c r="L11" i="1" l="1"/>
  <c r="L35" i="1"/>
  <c r="M35" i="1" s="1"/>
  <c r="L71" i="1"/>
  <c r="L72" i="1"/>
  <c r="L48" i="1"/>
  <c r="L47" i="1" s="1"/>
  <c r="L46" i="1" s="1"/>
  <c r="M46" i="1" s="1"/>
  <c r="L41" i="1"/>
  <c r="L40" i="1" s="1"/>
  <c r="M40" i="1" s="1"/>
  <c r="M14" i="1"/>
  <c r="M13" i="1"/>
  <c r="M15" i="1"/>
  <c r="M20" i="1"/>
  <c r="M22" i="1"/>
  <c r="M24" i="1"/>
  <c r="M26" i="1"/>
  <c r="M28" i="1"/>
  <c r="M31" i="1"/>
  <c r="M34" i="1"/>
  <c r="M36" i="1"/>
  <c r="M41" i="1"/>
  <c r="M42" i="1"/>
  <c r="M43" i="1"/>
  <c r="M44" i="1"/>
  <c r="M49" i="1"/>
  <c r="M53" i="1"/>
  <c r="M59" i="1"/>
  <c r="M61" i="1"/>
  <c r="M62" i="1"/>
  <c r="M64" i="1"/>
  <c r="M67" i="1"/>
  <c r="M68" i="1"/>
  <c r="M69" i="1"/>
  <c r="M71" i="1"/>
  <c r="M72" i="1"/>
  <c r="M73" i="1"/>
  <c r="M74" i="1"/>
  <c r="M75" i="1"/>
  <c r="M78" i="1"/>
  <c r="M79" i="1"/>
  <c r="M80" i="1"/>
  <c r="M83" i="1"/>
  <c r="K82" i="1" l="1"/>
  <c r="K77" i="1"/>
  <c r="L76" i="1"/>
  <c r="L70" i="1"/>
  <c r="K70" i="1"/>
  <c r="K66" i="1"/>
  <c r="M66" i="1" s="1"/>
  <c r="K65" i="1"/>
  <c r="M65" i="1" s="1"/>
  <c r="K63" i="1"/>
  <c r="M63" i="1" s="1"/>
  <c r="K60" i="1"/>
  <c r="L58" i="1"/>
  <c r="K58" i="1"/>
  <c r="K52" i="1"/>
  <c r="L51" i="1"/>
  <c r="L50" i="1" s="1"/>
  <c r="L39" i="1" s="1"/>
  <c r="K48" i="1"/>
  <c r="K47" i="1" s="1"/>
  <c r="M47" i="1" s="1"/>
  <c r="L33" i="1"/>
  <c r="K33" i="1"/>
  <c r="K32" i="1" s="1"/>
  <c r="L30" i="1"/>
  <c r="K30" i="1"/>
  <c r="L27" i="1"/>
  <c r="M27" i="1" s="1"/>
  <c r="K27" i="1"/>
  <c r="L25" i="1"/>
  <c r="M25" i="1" s="1"/>
  <c r="K25" i="1"/>
  <c r="L23" i="1"/>
  <c r="M23" i="1" s="1"/>
  <c r="K23" i="1"/>
  <c r="K21" i="1"/>
  <c r="M21" i="1" s="1"/>
  <c r="L19" i="1"/>
  <c r="K19" i="1"/>
  <c r="K18" i="1" s="1"/>
  <c r="K17" i="1" s="1"/>
  <c r="K12" i="1"/>
  <c r="K11" i="1" s="1"/>
  <c r="K81" i="1" l="1"/>
  <c r="L81" i="1" s="1"/>
  <c r="M81" i="1" s="1"/>
  <c r="L82" i="1"/>
  <c r="M82" i="1" s="1"/>
  <c r="M58" i="1"/>
  <c r="L57" i="1"/>
  <c r="M70" i="1"/>
  <c r="K76" i="1"/>
  <c r="M76" i="1" s="1"/>
  <c r="M77" i="1"/>
  <c r="M60" i="1"/>
  <c r="K51" i="1"/>
  <c r="M52" i="1"/>
  <c r="M48" i="1"/>
  <c r="L32" i="1"/>
  <c r="M32" i="1" s="1"/>
  <c r="M33" i="1"/>
  <c r="K29" i="1"/>
  <c r="M30" i="1"/>
  <c r="L18" i="1"/>
  <c r="M19" i="1"/>
  <c r="M11" i="1"/>
  <c r="M12" i="1"/>
  <c r="L29" i="1"/>
  <c r="K56" i="1"/>
  <c r="K55" i="1" s="1"/>
  <c r="L56" i="1" l="1"/>
  <c r="M57" i="1"/>
  <c r="K50" i="1"/>
  <c r="M51" i="1"/>
  <c r="L55" i="1"/>
  <c r="M55" i="1" s="1"/>
  <c r="M56" i="1"/>
  <c r="M29" i="1"/>
  <c r="L17" i="1"/>
  <c r="M18" i="1"/>
  <c r="M17" i="1" l="1"/>
  <c r="L10" i="1"/>
  <c r="K39" i="1"/>
  <c r="M50" i="1"/>
  <c r="K10" i="1" l="1"/>
  <c r="K9" i="1" s="1"/>
  <c r="M39" i="1"/>
  <c r="L9" i="1"/>
  <c r="M9" i="1" s="1"/>
  <c r="M10" i="1" l="1"/>
</calcChain>
</file>

<file path=xl/sharedStrings.xml><?xml version="1.0" encoding="utf-8"?>
<sst xmlns="http://schemas.openxmlformats.org/spreadsheetml/2006/main" count="754" uniqueCount="205">
  <si>
    <t>(рублей)</t>
  </si>
  <si>
    <t>№ строки</t>
  </si>
  <si>
    <t>Код классификации доходов бюджета</t>
  </si>
  <si>
    <t>Наименование групп, подгрупп, статей, подстатей, элементов, подвидов доходов, кодов классификации операций сектора государственного управления, относящихся к доходам бюджетов</t>
  </si>
  <si>
    <t>Доходы 
бюджета поселка
2023 года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</si>
  <si>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</si>
  <si>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</si>
  <si>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</si>
  <si>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</si>
  <si>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</si>
  <si>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</si>
  <si>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Итого</t>
  </si>
  <si>
    <t>1</t>
  </si>
  <si>
    <t>000</t>
  </si>
  <si>
    <t>00</t>
  </si>
  <si>
    <t>0000</t>
  </si>
  <si>
    <t>НАЛОГОВЫЕ И НЕНАЛОГОВЫЕ ДОХОДЫ</t>
  </si>
  <si>
    <t>2</t>
  </si>
  <si>
    <t>01</t>
  </si>
  <si>
    <t>Налоги на прибыль, доходы</t>
  </si>
  <si>
    <t>3</t>
  </si>
  <si>
    <t>182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</si>
  <si>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</si>
  <si>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</si>
  <si>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</si>
  <si>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</si>
  <si>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</si>
  <si>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 и 228  Налогового кодекса Российской Федерации (перерасчеты, недоимка и задолженность по соответствующему платежу, в том числе по отмененному)</t>
  </si>
  <si>
    <t>5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</si>
  <si>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</si>
  <si>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(перерасчеты, недоимка и задолженность по соответствующему платежу, в том числе по отмененному)</t>
  </si>
  <si>
    <t>6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</si>
  <si>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</si>
  <si>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(перерасчеты, недоимка и задолженность по соответствующему платежу, в том числе по отмененному)</t>
  </si>
  <si>
    <t>7</t>
  </si>
  <si>
    <t>03</t>
  </si>
  <si>
    <t>Налоги на товары (работы, услуги), реализуемые на территории Российской Федерации</t>
  </si>
  <si>
    <t>8</t>
  </si>
  <si>
    <t>Акцизы по подакцизным товарам (продукции), производимым на территории Российской Федерации</t>
  </si>
  <si>
    <t>9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</si>
  <si>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</si>
  <si>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</si>
  <si>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</si>
  <si>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</si>
  <si>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</si>
  <si>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11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</si>
  <si>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</si>
  <si>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</si>
  <si>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12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</si>
  <si>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</si>
  <si>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</si>
  <si>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13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</si>
  <si>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</si>
  <si>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</si>
  <si>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14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</si>
  <si>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</si>
  <si>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</si>
  <si>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15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</si>
  <si>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</si>
  <si>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</si>
  <si>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16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</si>
  <si>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</si>
  <si>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</si>
  <si>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17</t>
  </si>
  <si>
    <t>05</t>
  </si>
  <si>
    <t>НАЛОГИ НА СОВОКУПНЫЙ ДОХОД</t>
  </si>
  <si>
    <t>18</t>
  </si>
  <si>
    <t>1000</t>
  </si>
  <si>
    <t>Единый сельскохозяйственный налог</t>
  </si>
  <si>
    <t>19</t>
  </si>
  <si>
    <t>06</t>
  </si>
  <si>
    <t xml:space="preserve">Налог на имущество </t>
  </si>
  <si>
    <t>20</t>
  </si>
  <si>
    <t>Налог на имущество физических лиц.</t>
  </si>
  <si>
    <t>21</t>
  </si>
  <si>
    <t>Налог на имущество физических лиц, взимаемый по ставкам, применяемым к объектам налогообложения, расположенных в границах городских поселений</t>
  </si>
  <si>
    <t>22</t>
  </si>
  <si>
    <t>Земельный налог</t>
  </si>
  <si>
    <t>23</t>
  </si>
  <si>
    <t>Земельный налог с организаций</t>
  </si>
  <si>
    <t>24</t>
  </si>
  <si>
    <t>033</t>
  </si>
  <si>
    <t>Земельный налог с организаций, обладающих земельным участком, расположенным в границах городских поселений</t>
  </si>
  <si>
    <t>25</t>
  </si>
  <si>
    <t>040</t>
  </si>
  <si>
    <t>Земельный налог с физических лиц</t>
  </si>
  <si>
    <t>26</t>
  </si>
  <si>
    <t>043</t>
  </si>
  <si>
    <t>Земельный налог с физических лиц, обладающих земельным участком, расположенным в границах городских поселений</t>
  </si>
  <si>
    <t>27</t>
  </si>
  <si>
    <t>Доходы от использования имущества, находящегося в государственной и муниципальной собственности</t>
  </si>
  <si>
    <t>28</t>
  </si>
  <si>
    <t>015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</si>
  <si>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</si>
  <si>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</si>
  <si>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29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</si>
  <si>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</si>
  <si>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30</t>
  </si>
  <si>
    <t>013</t>
  </si>
  <si>
    <t>31</t>
  </si>
  <si>
    <t>09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</si>
  <si>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</si>
  <si>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32</t>
  </si>
  <si>
    <t>33</t>
  </si>
  <si>
    <t>014</t>
  </si>
  <si>
    <t>130</t>
  </si>
  <si>
    <t>ДОХОДЫ ОТ ОКАЗАНИЯ ПЛАТНЫХ УСЛУГ И КОМПЕНСАЦИИ ЗАТРАТ ГОСУДАРСТВА</t>
  </si>
  <si>
    <t>34</t>
  </si>
  <si>
    <t>Доходы от компенсации затрат государства</t>
  </si>
  <si>
    <t>35</t>
  </si>
  <si>
    <t>060</t>
  </si>
  <si>
    <t>Доходы, поступающие в порядке возмещения расходов, понесенных в связи с эксплуатацией имущества</t>
  </si>
  <si>
    <t>36</t>
  </si>
  <si>
    <t>065</t>
  </si>
  <si>
    <t>Доходы, поступающие в порядке возмещения расходов, понесенных в связи с эксплуатацией имущества городских поселений</t>
  </si>
  <si>
    <t>37</t>
  </si>
  <si>
    <t>430</t>
  </si>
  <si>
    <t>ДОХОДЫ ОТ ПРОДАЖИ МАТЕРИАЛЬНЫХ И НЕМАТЕРИАЛЬНЫХ АКТИВОВ</t>
  </si>
  <si>
    <t>38</t>
  </si>
  <si>
    <t>Доходы от продажи земельных участков, находящихся в государственной и муниципальной собственности</t>
  </si>
  <si>
    <t>39</t>
  </si>
  <si>
    <t>Доходы от продажи земельных участков, государственная собственность на которые не разграничена</t>
  </si>
  <si>
    <t>40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</si>
  <si>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</si>
  <si>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41</t>
  </si>
  <si>
    <t>БЕЗВОЗМЕЗДНЫЕ ПОСТУПЛЕНИЯ</t>
  </si>
  <si>
    <t>42</t>
  </si>
  <si>
    <r>
      <t>БЕЗВОЗМЕЗДНЫЕ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ПОСТУПЛЕНИЯ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ОТ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ДРУГИХ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БЮДЖЕТОВ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БЮДЖЕТНОЙ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СИСТЕМЫ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РОССИЙСКОЙ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ФЕДЕРАЦИИ</t>
    </r>
  </si>
  <si>
    <t>43</t>
  </si>
  <si>
    <t>150</t>
  </si>
  <si>
    <t>Дотация поселениям на выравнивание бюджетной обеспеченности из районного фонда финансовой поддержки поселений за счет средств субвенции из краевого бюджета на осуществление отдельных государственных полномочий по расчету и предоставлению дотаций поселениям</t>
  </si>
  <si>
    <t>44</t>
  </si>
  <si>
    <t>001</t>
  </si>
  <si>
    <t>Дотации на выравнивание бюджетной обеспеченности</t>
  </si>
  <si>
    <t>45</t>
  </si>
  <si>
    <t>46</t>
  </si>
  <si>
    <t>Субсидии бюджетам бюджетной системы Российской Федерации (межбюджетные субсидии)</t>
  </si>
  <si>
    <t>47</t>
  </si>
  <si>
    <t>299</t>
  </si>
  <si>
    <r>
      <t>Субсидии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бюджетам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муниципальных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образований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на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обеспечение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мероприятий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по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переселению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граждан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из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аварийного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жилищного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фонда</t>
    </r>
    <r>
      <rPr>
        <b/>
        <sz val="10"/>
        <rFont val="MS Sans Serif"/>
        <family val="2"/>
        <charset val="204"/>
      </rPr>
      <t xml:space="preserve">, </t>
    </r>
    <r>
      <rPr>
        <b/>
        <sz val="10"/>
        <rFont val="Times New Roman"/>
        <family val="1"/>
        <charset val="204"/>
      </rPr>
      <t>в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том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числе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переселению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граждан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из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аварийного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жилищного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фонда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с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учетом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необходимости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развития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малоэтажного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жилищного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строительства</t>
    </r>
    <r>
      <rPr>
        <b/>
        <sz val="10"/>
        <rFont val="MS Sans Serif"/>
        <family val="2"/>
        <charset val="204"/>
      </rPr>
      <t xml:space="preserve">, </t>
    </r>
    <r>
      <rPr>
        <b/>
        <sz val="10"/>
        <rFont val="Times New Roman"/>
        <family val="1"/>
        <charset val="204"/>
      </rPr>
      <t>за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счет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средств</t>
    </r>
    <r>
      <rPr>
        <b/>
        <sz val="10"/>
        <rFont val="MS Sans Serif"/>
        <family val="2"/>
        <charset val="204"/>
      </rPr>
      <t xml:space="preserve">, </t>
    </r>
    <r>
      <rPr>
        <b/>
        <sz val="10"/>
        <rFont val="Times New Roman"/>
        <family val="1"/>
        <charset val="204"/>
      </rPr>
      <t>поступивших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от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государственной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корпорации</t>
    </r>
    <r>
      <rPr>
        <b/>
        <sz val="10"/>
        <rFont val="MS Sans Serif"/>
        <family val="2"/>
        <charset val="204"/>
      </rPr>
      <t xml:space="preserve"> - </t>
    </r>
    <r>
      <rPr>
        <b/>
        <sz val="10"/>
        <rFont val="Times New Roman"/>
        <family val="1"/>
        <charset val="204"/>
      </rPr>
      <t>Фонда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содействия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реформированию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жилищно</t>
    </r>
    <r>
      <rPr>
        <b/>
        <sz val="10"/>
        <rFont val="MS Sans Serif"/>
        <family val="2"/>
        <charset val="204"/>
      </rPr>
      <t>-</t>
    </r>
    <r>
      <rPr>
        <b/>
        <sz val="10"/>
        <rFont val="Times New Roman"/>
        <family val="1"/>
        <charset val="204"/>
      </rPr>
      <t>коммунального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хозяйства</t>
    </r>
  </si>
  <si>
    <t>48</t>
  </si>
  <si>
    <t>49</t>
  </si>
  <si>
    <t>302</t>
  </si>
  <si>
    <r>
      <t>Субсидии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бюджетам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муниципальных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образований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на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обеспечение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мероприятий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по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переселению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граждан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из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аварийного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жилищного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фонда</t>
    </r>
    <r>
      <rPr>
        <b/>
        <sz val="10"/>
        <rFont val="MS Sans Serif"/>
        <family val="2"/>
        <charset val="204"/>
      </rPr>
      <t xml:space="preserve">, </t>
    </r>
    <r>
      <rPr>
        <b/>
        <sz val="10"/>
        <rFont val="Times New Roman"/>
        <family val="1"/>
        <charset val="204"/>
      </rPr>
      <t>в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том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числе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переселению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граждан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из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аварийного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жилищного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фонда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с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учетом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необходимости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развития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малоэтажного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жилищного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строительства</t>
    </r>
    <r>
      <rPr>
        <b/>
        <sz val="10"/>
        <rFont val="MS Sans Serif"/>
        <family val="2"/>
        <charset val="204"/>
      </rPr>
      <t xml:space="preserve">, </t>
    </r>
    <r>
      <rPr>
        <b/>
        <sz val="10"/>
        <rFont val="Times New Roman"/>
        <family val="1"/>
        <charset val="204"/>
      </rPr>
      <t>за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счет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средств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бюджетов</t>
    </r>
  </si>
  <si>
    <t>50</t>
  </si>
  <si>
    <t xml:space="preserve">Субсидии  бюджетам муниципальных образований на обеспечение мероприятий по переселению граждан из аварийного жилищного фонда </t>
  </si>
  <si>
    <t>51</t>
  </si>
  <si>
    <t>999</t>
  </si>
  <si>
    <t>Прочие субсидии</t>
  </si>
  <si>
    <t>52</t>
  </si>
  <si>
    <t>Прочие субсидии  бюджетам городских поселений</t>
  </si>
  <si>
    <t>53</t>
  </si>
  <si>
    <t>7395</t>
  </si>
  <si>
    <r>
      <t>Субсидия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бюджетам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муниципальных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образований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на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осуществление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дорожной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деятельности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в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целях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решения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задач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социально</t>
    </r>
    <r>
      <rPr>
        <sz val="10"/>
        <rFont val="MS Sans Serif"/>
        <family val="2"/>
        <charset val="204"/>
      </rPr>
      <t xml:space="preserve">- </t>
    </r>
    <r>
      <rPr>
        <sz val="10"/>
        <rFont val="Times New Roman"/>
        <family val="1"/>
        <charset val="204"/>
      </rPr>
      <t>экономического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развития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территорий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за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счет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средств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дорожного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фонда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Красноярского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края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в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рамках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подпрограммы</t>
    </r>
    <r>
      <rPr>
        <sz val="10"/>
        <rFont val="MS Sans Serif"/>
        <family val="2"/>
        <charset val="204"/>
      </rPr>
      <t xml:space="preserve"> "</t>
    </r>
    <r>
      <rPr>
        <sz val="10"/>
        <rFont val="Times New Roman"/>
        <family val="1"/>
        <charset val="204"/>
      </rPr>
      <t>Дороги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Красноярья</t>
    </r>
    <r>
      <rPr>
        <sz val="10"/>
        <rFont val="MS Sans Serif"/>
        <family val="2"/>
        <charset val="204"/>
      </rPr>
      <t xml:space="preserve">" </t>
    </r>
    <r>
      <rPr>
        <sz val="10"/>
        <rFont val="Times New Roman"/>
        <family val="1"/>
        <charset val="204"/>
      </rPr>
      <t>государственной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программы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Красноярского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края</t>
    </r>
    <r>
      <rPr>
        <sz val="10"/>
        <rFont val="MS Sans Serif"/>
        <family val="2"/>
        <charset val="204"/>
      </rPr>
      <t xml:space="preserve"> "</t>
    </r>
    <r>
      <rPr>
        <sz val="10"/>
        <rFont val="Times New Roman"/>
        <family val="1"/>
        <charset val="204"/>
      </rPr>
      <t>Развитие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транспортной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системы</t>
    </r>
    <r>
      <rPr>
        <sz val="10"/>
        <rFont val="MS Sans Serif"/>
        <family val="2"/>
        <charset val="204"/>
      </rPr>
      <t>"</t>
    </r>
  </si>
  <si>
    <t>54</t>
  </si>
  <si>
    <t>7427</t>
  </si>
  <si>
    <r>
      <t>Субсидии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бюджетам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муниципальных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образований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на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обустройство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участков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улично</t>
    </r>
    <r>
      <rPr>
        <sz val="10"/>
        <rFont val="MS Sans Serif"/>
        <family val="2"/>
        <charset val="204"/>
      </rPr>
      <t xml:space="preserve">- </t>
    </r>
    <r>
      <rPr>
        <sz val="10"/>
        <rFont val="Times New Roman"/>
        <family val="1"/>
        <charset val="204"/>
      </rPr>
      <t>дорожной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сети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в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близи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образовательных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организаций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для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обеспечения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безопасности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дорожного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движения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за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счет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средств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дорожного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фонда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Красноярского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края</t>
    </r>
  </si>
  <si>
    <t>55</t>
  </si>
  <si>
    <t>7742</t>
  </si>
  <si>
    <t>Субсидии бюджетам муниципальных образований края на реализацию комплексных проектов по благоустройству территорий в рамках подпрограммы "Поддержка муниципальных проектов по благоустройству территорий и повышению активности населения в решении вопросов местного самоуправления</t>
  </si>
  <si>
    <t>56</t>
  </si>
  <si>
    <r>
      <t>Субвенции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бюджетам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бюджетной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системы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Российской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Федерации</t>
    </r>
  </si>
  <si>
    <t>57</t>
  </si>
  <si>
    <t>024</t>
  </si>
  <si>
    <r>
      <t>Субвенции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местным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бюджетам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на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выполнение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передаваемых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полномочий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субъектов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Российской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Федерации</t>
    </r>
  </si>
  <si>
    <t>58</t>
  </si>
  <si>
    <r>
      <t>Субвенции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бюджетам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городских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поселений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на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выполнение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передаваемых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полномочий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субъектов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Российской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Федерации</t>
    </r>
  </si>
  <si>
    <t>59</t>
  </si>
  <si>
    <t>7514</t>
  </si>
  <si>
    <t>60</t>
  </si>
  <si>
    <t>118</t>
  </si>
  <si>
    <r>
      <t>Субвенции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бюджетам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на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осуществление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первичного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воинского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учета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на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территориях</t>
    </r>
    <r>
      <rPr>
        <b/>
        <sz val="10"/>
        <rFont val="MS Sans Serif"/>
        <family val="2"/>
        <charset val="204"/>
      </rPr>
      <t xml:space="preserve">, </t>
    </r>
    <r>
      <rPr>
        <b/>
        <sz val="10"/>
        <rFont val="Times New Roman"/>
        <family val="1"/>
        <charset val="204"/>
      </rPr>
      <t>где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отсутствуют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военные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комиссариаты</t>
    </r>
  </si>
  <si>
    <t>61</t>
  </si>
  <si>
    <r>
      <t>Субвенции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бюджетам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городских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поселений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на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осуществление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первичного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воинского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учета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на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территориях</t>
    </r>
    <r>
      <rPr>
        <b/>
        <sz val="10"/>
        <rFont val="MS Sans Serif"/>
        <family val="2"/>
        <charset val="204"/>
      </rPr>
      <t xml:space="preserve">, </t>
    </r>
    <r>
      <rPr>
        <b/>
        <sz val="10"/>
        <rFont val="Times New Roman"/>
        <family val="1"/>
        <charset val="204"/>
      </rPr>
      <t>где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отсутствуют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военные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комиссариаты</t>
    </r>
  </si>
  <si>
    <t>62</t>
  </si>
  <si>
    <r>
      <t>Иные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межбюджетные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транмферты</t>
    </r>
  </si>
  <si>
    <t>63</t>
  </si>
  <si>
    <r>
      <t>Прочие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межбюджетные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трансферты</t>
    </r>
    <r>
      <rPr>
        <b/>
        <sz val="10"/>
        <rFont val="MS Sans Serif"/>
        <family val="2"/>
        <charset val="204"/>
      </rPr>
      <t xml:space="preserve">, </t>
    </r>
    <r>
      <rPr>
        <b/>
        <sz val="10"/>
        <rFont val="Times New Roman"/>
        <family val="1"/>
        <charset val="204"/>
      </rPr>
      <t>передаваемые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бюджетам</t>
    </r>
  </si>
  <si>
    <t>64</t>
  </si>
  <si>
    <r>
      <t>Прочие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межбюджетные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трансферты</t>
    </r>
    <r>
      <rPr>
        <sz val="10"/>
        <rFont val="MS Sans Serif"/>
        <family val="2"/>
        <charset val="204"/>
      </rPr>
      <t xml:space="preserve">, </t>
    </r>
    <r>
      <rPr>
        <sz val="10"/>
        <rFont val="Times New Roman"/>
        <family val="1"/>
        <charset val="204"/>
      </rPr>
      <t>передаваемые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бюджетам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городских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поселений</t>
    </r>
  </si>
  <si>
    <t>65</t>
  </si>
  <si>
    <t>7412</t>
  </si>
  <si>
    <t>Иные межбюджетные трансферты бюджетам муниципальных образований края на обеспечение первичных мер пожарной безопасности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</si>
  <si>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66</t>
  </si>
  <si>
    <t>7555</t>
  </si>
  <si>
    <r>
      <t xml:space="preserve">Иные межбюджетные трансферты бюджетам муниципальных образований края 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на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организацию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и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проведение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акарицидных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обработок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мест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массового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отдыха</t>
    </r>
  </si>
  <si>
    <t>67</t>
  </si>
  <si>
    <r>
      <t>ВОЗВРАТ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ОСТАТКОВ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СУБСИДИЙ</t>
    </r>
    <r>
      <rPr>
        <b/>
        <sz val="10"/>
        <rFont val="MS Sans Serif"/>
        <family val="2"/>
        <charset val="204"/>
      </rPr>
      <t xml:space="preserve">, </t>
    </r>
    <r>
      <rPr>
        <b/>
        <sz val="10"/>
        <rFont val="Times New Roman"/>
        <family val="1"/>
        <charset val="204"/>
      </rPr>
      <t>СУБВЕНЦИЙ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И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ИНЫХ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МЕЖБЮДЖЕТНЫХ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ТРАНСФЕРТОВ</t>
    </r>
    <r>
      <rPr>
        <b/>
        <sz val="10"/>
        <rFont val="MS Sans Serif"/>
        <family val="2"/>
        <charset val="204"/>
      </rPr>
      <t xml:space="preserve">, </t>
    </r>
    <r>
      <rPr>
        <b/>
        <sz val="10"/>
        <rFont val="Times New Roman"/>
        <family val="1"/>
        <charset val="204"/>
      </rPr>
      <t>ИМЕЮЩИХ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ЦЕЛЕВОЕ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НАЗНАЧЕНИЕ</t>
    </r>
    <r>
      <rPr>
        <b/>
        <sz val="10"/>
        <rFont val="MS Sans Serif"/>
        <family val="2"/>
        <charset val="204"/>
      </rPr>
      <t xml:space="preserve">, </t>
    </r>
    <r>
      <rPr>
        <b/>
        <sz val="10"/>
        <rFont val="Times New Roman"/>
        <family val="1"/>
        <charset val="204"/>
      </rPr>
      <t>ПРОШЛЫХ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ЛЕТ</t>
    </r>
  </si>
  <si>
    <t>68</t>
  </si>
  <si>
    <r>
      <t>Возврат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остатков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субсидий</t>
    </r>
    <r>
      <rPr>
        <b/>
        <sz val="10"/>
        <rFont val="MS Sans Serif"/>
        <family val="2"/>
        <charset val="204"/>
      </rPr>
      <t xml:space="preserve">, </t>
    </r>
    <r>
      <rPr>
        <b/>
        <sz val="10"/>
        <rFont val="Times New Roman"/>
        <family val="1"/>
        <charset val="204"/>
      </rPr>
      <t>субвенций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и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иных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межбюджетных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трансфертов</t>
    </r>
    <r>
      <rPr>
        <b/>
        <sz val="10"/>
        <rFont val="MS Sans Serif"/>
        <family val="2"/>
        <charset val="204"/>
      </rPr>
      <t xml:space="preserve">, </t>
    </r>
    <r>
      <rPr>
        <b/>
        <sz val="10"/>
        <rFont val="Times New Roman"/>
        <family val="1"/>
        <charset val="204"/>
      </rPr>
      <t>имеющих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целевое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назначение</t>
    </r>
    <r>
      <rPr>
        <b/>
        <sz val="10"/>
        <rFont val="MS Sans Serif"/>
        <family val="2"/>
        <charset val="204"/>
      </rPr>
      <t xml:space="preserve">, </t>
    </r>
    <r>
      <rPr>
        <b/>
        <sz val="10"/>
        <rFont val="Times New Roman"/>
        <family val="1"/>
        <charset val="204"/>
      </rPr>
      <t>прошлых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лет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из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бюджетов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городских</t>
    </r>
    <r>
      <rPr>
        <b/>
        <sz val="10"/>
        <rFont val="MS Sans Serif"/>
        <family val="2"/>
        <charset val="204"/>
      </rPr>
      <t xml:space="preserve"> </t>
    </r>
    <r>
      <rPr>
        <b/>
        <sz val="10"/>
        <rFont val="Times New Roman"/>
        <family val="1"/>
        <charset val="204"/>
      </rPr>
      <t>поселений</t>
    </r>
  </si>
  <si>
    <r>
      <t>Возврат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прочих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остатков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субсидий</t>
    </r>
    <r>
      <rPr>
        <sz val="10"/>
        <rFont val="MS Sans Serif"/>
        <family val="2"/>
        <charset val="204"/>
      </rPr>
      <t xml:space="preserve">, </t>
    </r>
    <r>
      <rPr>
        <sz val="10"/>
        <rFont val="Times New Roman"/>
        <family val="1"/>
        <charset val="204"/>
      </rPr>
      <t>субвенций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и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иных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межбюджетных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трансфертов</t>
    </r>
    <r>
      <rPr>
        <sz val="10"/>
        <rFont val="MS Sans Serif"/>
        <family val="2"/>
        <charset val="204"/>
      </rPr>
      <t xml:space="preserve">, </t>
    </r>
    <r>
      <rPr>
        <sz val="10"/>
        <rFont val="Times New Roman"/>
        <family val="1"/>
        <charset val="204"/>
      </rPr>
      <t>имеющих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целевое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назначение</t>
    </r>
    <r>
      <rPr>
        <sz val="10"/>
        <rFont val="MS Sans Serif"/>
        <family val="2"/>
        <charset val="204"/>
      </rPr>
      <t xml:space="preserve">, </t>
    </r>
    <r>
      <rPr>
        <sz val="10"/>
        <rFont val="Times New Roman"/>
        <family val="1"/>
        <charset val="204"/>
      </rPr>
      <t>прошлых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лет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из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бюджетов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городских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поселений</t>
    </r>
  </si>
  <si>
    <t>код группы подвида</t>
  </si>
  <si>
    <t>код аналитической  группы подвида</t>
  </si>
  <si>
    <t>% исполнения</t>
  </si>
  <si>
    <t>080</t>
  </si>
  <si>
    <t>045</t>
  </si>
  <si>
    <t>140</t>
  </si>
  <si>
    <t>Административные штрафы, установленные законами субъектов Российской Федерации об административной ответственности за нарушение муниципальных правовых  актов</t>
  </si>
  <si>
    <t>04</t>
  </si>
  <si>
    <t>053</t>
  </si>
  <si>
    <t>Земельный налог ( по обязательствам, возникшим до 1 января 2006 года), мобилизуемый на территориях городских поселений</t>
  </si>
  <si>
    <t>Налог на доходы физических лиц в чсти суммы налога, превышающего 650000 рублей, относящиеся к части налоговой базы, превышающей 5000000 рублей ( за исключением налога на доходы физических лиц с сумм прибыли контролируемой иностранной компании,в том числе фиксированной прибыли , контролируемой иностранной компании) (перерасчеты, недоимки и задолженность по соответствующему платежу, в том числе по отмененному)</t>
  </si>
  <si>
    <t>Факт на 01.07.2023г</t>
  </si>
  <si>
    <t xml:space="preserve">        Исполнение бюджета поселка Козулька по доходам </t>
  </si>
  <si>
    <t>по состоянию на 01.07.2023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</si>
</sst>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2" x14ac:knownFonts="1">
    <font>
      <sz val="11"/>
      <color theme="1"/>
      <name val="Calibri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sz val="10"/>
      <name val="MS Sans Serif"/>
      <family val="2"/>
      <charset val="204"/>
    </font>
    <font>
      <b/>
      <sz val="10"/>
      <name val="MS Sans Serif"/>
      <family val="2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7" fillId="0" borderId="0"/>
  </cellStyleXfs>
  <cellXfs count="32">
    <xf numFmtId="0" fontId="0" fillId="0" borderId="0" xfId="0"/>
    <xf numFmtId="164" fontId="4" fillId="0" borderId="1" xfId="0" applyNumberFormat="1" applyFont="1" applyFill="1" applyBorder="1" applyAlignment="1" applyProtection="1">
      <alignment horizontal="left" vertical="center" wrapText="1"/>
    </xf>
    <xf numFmtId="164" fontId="6" fillId="0" borderId="1" xfId="0" applyNumberFormat="1" applyFont="1" applyFill="1" applyBorder="1" applyAlignment="1" applyProtection="1">
      <alignment horizontal="left" vertical="center" wrapText="1"/>
    </xf>
    <xf numFmtId="164" fontId="5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49" fontId="6" fillId="0" borderId="5" xfId="0" applyNumberFormat="1" applyFont="1" applyFill="1" applyBorder="1" applyAlignment="1" applyProtection="1">
      <alignment horizontal="left" vertical="center" wrapText="1"/>
    </xf>
    <xf numFmtId="0" fontId="2" fillId="0" borderId="0" xfId="0" applyFont="1" applyFill="1"/>
    <xf numFmtId="0" fontId="1" fillId="0" borderId="0" xfId="0" applyFont="1" applyFill="1"/>
    <xf numFmtId="0" fontId="2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49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vertical="top" wrapText="1"/>
    </xf>
    <xf numFmtId="0" fontId="1" fillId="0" borderId="1" xfId="0" applyFont="1" applyFill="1" applyBorder="1"/>
    <xf numFmtId="4" fontId="3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horizontal="right" vertical="top"/>
    </xf>
    <xf numFmtId="4" fontId="3" fillId="0" borderId="1" xfId="1" applyNumberFormat="1" applyFont="1" applyFill="1" applyBorder="1" applyAlignment="1">
      <alignment horizontal="right" vertical="top"/>
    </xf>
    <xf numFmtId="4" fontId="1" fillId="0" borderId="1" xfId="0" applyNumberFormat="1" applyFont="1" applyFill="1" applyBorder="1" applyAlignment="1">
      <alignment horizontal="right" vertical="top"/>
    </xf>
    <xf numFmtId="3" fontId="3" fillId="0" borderId="1" xfId="0" applyNumberFormat="1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1" xfId="0" quotePrefix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tabSelected="1" view="pageBreakPreview" topLeftCell="A73" zoomScaleNormal="118" workbookViewId="0">
      <selection activeCell="K6" sqref="K6:K7"/>
    </sheetView>
  </sheetViews>
  <sheetFormatPr defaultColWidth="9.140625" defaultRowHeight="12.75" x14ac:dyDescent="0.2"/>
  <cols>
    <col min="1" max="1" width="2.85546875" style="8" customWidth="1"/>
    <col min="2" max="2" width="4.140625" style="8" customWidth="1"/>
    <col min="3" max="3" width="2.140625" style="8" customWidth="1"/>
    <col min="4" max="4" width="3.140625" style="8" customWidth="1"/>
    <col min="5" max="5" width="3.28515625" style="8" customWidth="1"/>
    <col min="6" max="6" width="3.7109375" style="8" customWidth="1"/>
    <col min="7" max="7" width="2.85546875" style="8" customWidth="1"/>
    <col min="8" max="8" width="5.7109375" style="8" customWidth="1"/>
    <col min="9" max="9" width="4.5703125" style="8" customWidth="1"/>
    <col min="10" max="10" width="30.85546875" style="8" customWidth="1"/>
    <col min="11" max="11" width="13.5703125" style="8" customWidth="1"/>
    <col min="12" max="12" width="14.42578125" style="8" customWidth="1"/>
    <col min="13" max="13" width="11.7109375" style="8" customWidth="1"/>
    <col min="14" max="14" width="14.140625" style="8" customWidth="1"/>
    <col min="15" max="15" width="9.140625" style="8"/>
    <col min="16" max="16" width="12.42578125" style="8" customWidth="1"/>
    <col min="17" max="16384" width="9.140625" style="8"/>
  </cols>
  <sheetData>
    <row r="1" spans="1:14" ht="11.4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4" ht="0.7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</row>
    <row r="3" spans="1:14" ht="13.7" customHeight="1" x14ac:dyDescent="0.3">
      <c r="A3" s="24" t="s">
        <v>203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</row>
    <row r="4" spans="1:14" ht="22.5" customHeight="1" x14ac:dyDescent="0.3">
      <c r="A4" s="24" t="s">
        <v>204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</row>
    <row r="5" spans="1:14" ht="11.45" customHeight="1" x14ac:dyDescent="0.2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9" t="s">
        <v>0</v>
      </c>
    </row>
    <row r="6" spans="1:14" ht="32.1" customHeight="1" x14ac:dyDescent="0.2">
      <c r="A6" s="31" t="s">
        <v>1</v>
      </c>
      <c r="B6" s="25" t="s">
        <v>2</v>
      </c>
      <c r="C6" s="25"/>
      <c r="D6" s="25"/>
      <c r="E6" s="25"/>
      <c r="F6" s="25"/>
      <c r="G6" s="25"/>
      <c r="H6" s="25"/>
      <c r="I6" s="25"/>
      <c r="J6" s="26" t="s">
        <v>3</v>
      </c>
      <c r="K6" s="26" t="s">
        <v>4</v>
      </c>
      <c r="L6" s="26" t="s">
        <v>202</v>
      </c>
      <c r="M6" s="26" t="s">
        <v>193</v>
      </c>
    </row>
    <row r="7" spans="1:14" ht="213" customHeight="1" x14ac:dyDescent="0.2">
      <c r="A7" s="31"/>
      <c r="B7" s="10" t="s">
        <v>5</v>
      </c>
      <c r="C7" s="10" t="s">
        <v>6</v>
      </c>
      <c r="D7" s="10" t="s">
        <v>7</v>
      </c>
      <c r="E7" s="10" t="s">
        <v>8</v>
      </c>
      <c r="F7" s="10" t="s">
        <v>9</v>
      </c>
      <c r="G7" s="10" t="s">
        <v>10</v>
      </c>
      <c r="H7" s="10" t="s">
        <v>191</v>
      </c>
      <c r="I7" s="10" t="s">
        <v>192</v>
      </c>
      <c r="J7" s="27"/>
      <c r="K7" s="27"/>
      <c r="L7" s="27"/>
      <c r="M7" s="27"/>
    </row>
    <row r="8" spans="1:14" ht="12.6" customHeight="1" x14ac:dyDescent="0.2">
      <c r="A8" s="11"/>
      <c r="B8" s="12">
        <v>1</v>
      </c>
      <c r="C8" s="12">
        <v>2</v>
      </c>
      <c r="D8" s="12">
        <v>3</v>
      </c>
      <c r="E8" s="12">
        <v>4</v>
      </c>
      <c r="F8" s="12">
        <v>5</v>
      </c>
      <c r="G8" s="12">
        <v>6</v>
      </c>
      <c r="H8" s="12">
        <v>7</v>
      </c>
      <c r="I8" s="12">
        <v>8</v>
      </c>
      <c r="J8" s="12">
        <v>9</v>
      </c>
      <c r="K8" s="12">
        <v>10</v>
      </c>
      <c r="L8" s="12">
        <v>11</v>
      </c>
      <c r="M8" s="12">
        <v>12</v>
      </c>
    </row>
    <row r="9" spans="1:14" ht="12.6" customHeight="1" x14ac:dyDescent="0.2">
      <c r="A9" s="28" t="s">
        <v>11</v>
      </c>
      <c r="B9" s="29"/>
      <c r="C9" s="29"/>
      <c r="D9" s="29"/>
      <c r="E9" s="29"/>
      <c r="F9" s="29"/>
      <c r="G9" s="29"/>
      <c r="H9" s="29"/>
      <c r="I9" s="30"/>
      <c r="J9" s="12"/>
      <c r="K9" s="19">
        <f>K10+K55</f>
        <v>181796373.88</v>
      </c>
      <c r="L9" s="19">
        <f>L10+L55</f>
        <v>28590850.489999998</v>
      </c>
      <c r="M9" s="23">
        <f>L9/K9*100</f>
        <v>15.726854105941751</v>
      </c>
      <c r="N9" s="13"/>
    </row>
    <row r="10" spans="1:14" ht="32.1" customHeight="1" x14ac:dyDescent="0.2">
      <c r="A10" s="14" t="s">
        <v>12</v>
      </c>
      <c r="B10" s="14" t="s">
        <v>13</v>
      </c>
      <c r="C10" s="14" t="s">
        <v>12</v>
      </c>
      <c r="D10" s="14" t="s">
        <v>14</v>
      </c>
      <c r="E10" s="14" t="s">
        <v>14</v>
      </c>
      <c r="F10" s="14" t="s">
        <v>13</v>
      </c>
      <c r="G10" s="14" t="s">
        <v>14</v>
      </c>
      <c r="H10" s="14" t="s">
        <v>15</v>
      </c>
      <c r="I10" s="14" t="s">
        <v>13</v>
      </c>
      <c r="J10" s="15" t="s">
        <v>16</v>
      </c>
      <c r="K10" s="20">
        <f>K11+K17+K27+K29+K39</f>
        <v>22132090</v>
      </c>
      <c r="L10" s="20">
        <f>L11+L17+L27+L29+L39+L54</f>
        <v>9183277.6600000001</v>
      </c>
      <c r="M10" s="23">
        <f t="shared" ref="M10:M78" si="0">L10/K10*100</f>
        <v>41.493043178479752</v>
      </c>
    </row>
    <row r="11" spans="1:14" ht="24" customHeight="1" x14ac:dyDescent="0.2">
      <c r="A11" s="14" t="s">
        <v>17</v>
      </c>
      <c r="B11" s="14" t="s">
        <v>13</v>
      </c>
      <c r="C11" s="14" t="s">
        <v>12</v>
      </c>
      <c r="D11" s="14" t="s">
        <v>18</v>
      </c>
      <c r="E11" s="14" t="s">
        <v>14</v>
      </c>
      <c r="F11" s="14" t="s">
        <v>13</v>
      </c>
      <c r="G11" s="14" t="s">
        <v>14</v>
      </c>
      <c r="H11" s="14" t="s">
        <v>15</v>
      </c>
      <c r="I11" s="14" t="s">
        <v>13</v>
      </c>
      <c r="J11" s="15" t="s">
        <v>19</v>
      </c>
      <c r="K11" s="20">
        <f>K12</f>
        <v>15201429.6</v>
      </c>
      <c r="L11" s="20">
        <f>L12+L37</f>
        <v>7695084.5800000001</v>
      </c>
      <c r="M11" s="23">
        <f t="shared" si="0"/>
        <v>50.620795428345765</v>
      </c>
    </row>
    <row r="12" spans="1:14" ht="18" customHeight="1" x14ac:dyDescent="0.2">
      <c r="A12" s="14" t="s">
        <v>20</v>
      </c>
      <c r="B12" s="14" t="s">
        <v>21</v>
      </c>
      <c r="C12" s="14" t="s">
        <v>12</v>
      </c>
      <c r="D12" s="14" t="s">
        <v>18</v>
      </c>
      <c r="E12" s="14" t="s">
        <v>22</v>
      </c>
      <c r="F12" s="14" t="s">
        <v>13</v>
      </c>
      <c r="G12" s="14" t="s">
        <v>18</v>
      </c>
      <c r="H12" s="14" t="s">
        <v>15</v>
      </c>
      <c r="I12" s="14" t="s">
        <v>23</v>
      </c>
      <c r="J12" s="15" t="s">
        <v>24</v>
      </c>
      <c r="K12" s="20">
        <f>K13+K14+K15</f>
        <v>15201429.6</v>
      </c>
      <c r="L12" s="20">
        <f>L13+L14+L15+L16</f>
        <v>7682207.9400000004</v>
      </c>
      <c r="M12" s="23">
        <f t="shared" si="0"/>
        <v>50.536088658398292</v>
      </c>
    </row>
    <row r="13" spans="1:14" ht="156" customHeight="1" x14ac:dyDescent="0.2">
      <c r="A13" s="14" t="s">
        <v>25</v>
      </c>
      <c r="B13" s="14" t="s">
        <v>21</v>
      </c>
      <c r="C13" s="14" t="s">
        <v>12</v>
      </c>
      <c r="D13" s="14" t="s">
        <v>18</v>
      </c>
      <c r="E13" s="14" t="s">
        <v>22</v>
      </c>
      <c r="F13" s="14" t="s">
        <v>26</v>
      </c>
      <c r="G13" s="14" t="s">
        <v>18</v>
      </c>
      <c r="H13" s="14" t="s">
        <v>15</v>
      </c>
      <c r="I13" s="14" t="s">
        <v>23</v>
      </c>
      <c r="J13" s="15" t="s">
        <v>27</v>
      </c>
      <c r="K13" s="20">
        <v>15000000</v>
      </c>
      <c r="L13" s="20">
        <v>7540767.8700000001</v>
      </c>
      <c r="M13" s="23">
        <f t="shared" si="0"/>
        <v>50.271785800000004</v>
      </c>
    </row>
    <row r="14" spans="1:14" ht="207.95" customHeight="1" x14ac:dyDescent="0.2">
      <c r="A14" s="14" t="s">
        <v>28</v>
      </c>
      <c r="B14" s="14" t="s">
        <v>21</v>
      </c>
      <c r="C14" s="14" t="s">
        <v>12</v>
      </c>
      <c r="D14" s="14" t="s">
        <v>18</v>
      </c>
      <c r="E14" s="14" t="s">
        <v>22</v>
      </c>
      <c r="F14" s="14" t="s">
        <v>29</v>
      </c>
      <c r="G14" s="14" t="s">
        <v>18</v>
      </c>
      <c r="H14" s="14" t="s">
        <v>15</v>
      </c>
      <c r="I14" s="14" t="s">
        <v>23</v>
      </c>
      <c r="J14" s="15" t="s">
        <v>30</v>
      </c>
      <c r="K14" s="20">
        <v>2499.6</v>
      </c>
      <c r="L14" s="20">
        <v>2492.54</v>
      </c>
      <c r="M14" s="23">
        <f t="shared" si="0"/>
        <v>99.717554808769407</v>
      </c>
    </row>
    <row r="15" spans="1:14" ht="102" customHeight="1" x14ac:dyDescent="0.2">
      <c r="A15" s="14" t="s">
        <v>31</v>
      </c>
      <c r="B15" s="14" t="s">
        <v>21</v>
      </c>
      <c r="C15" s="14" t="s">
        <v>12</v>
      </c>
      <c r="D15" s="14" t="s">
        <v>18</v>
      </c>
      <c r="E15" s="14" t="s">
        <v>22</v>
      </c>
      <c r="F15" s="14" t="s">
        <v>32</v>
      </c>
      <c r="G15" s="14" t="s">
        <v>18</v>
      </c>
      <c r="H15" s="14" t="s">
        <v>15</v>
      </c>
      <c r="I15" s="14" t="s">
        <v>23</v>
      </c>
      <c r="J15" s="15" t="s">
        <v>33</v>
      </c>
      <c r="K15" s="20">
        <v>198930</v>
      </c>
      <c r="L15" s="20">
        <v>139499.23000000001</v>
      </c>
      <c r="M15" s="23">
        <f t="shared" si="0"/>
        <v>70.124782586839601</v>
      </c>
    </row>
    <row r="16" spans="1:14" ht="179.25" customHeight="1" x14ac:dyDescent="0.2">
      <c r="A16" s="14" t="s">
        <v>31</v>
      </c>
      <c r="B16" s="14" t="s">
        <v>21</v>
      </c>
      <c r="C16" s="14" t="s">
        <v>12</v>
      </c>
      <c r="D16" s="14" t="s">
        <v>18</v>
      </c>
      <c r="E16" s="14" t="s">
        <v>22</v>
      </c>
      <c r="F16" s="16" t="s">
        <v>194</v>
      </c>
      <c r="G16" s="14" t="s">
        <v>18</v>
      </c>
      <c r="H16" s="14" t="s">
        <v>15</v>
      </c>
      <c r="I16" s="14" t="s">
        <v>23</v>
      </c>
      <c r="J16" s="17" t="s">
        <v>201</v>
      </c>
      <c r="K16" s="20">
        <v>0</v>
      </c>
      <c r="L16" s="20">
        <v>-551.70000000000005</v>
      </c>
      <c r="M16" s="23"/>
    </row>
    <row r="17" spans="1:13" ht="51.75" customHeight="1" x14ac:dyDescent="0.2">
      <c r="A17" s="14" t="s">
        <v>34</v>
      </c>
      <c r="B17" s="16" t="s">
        <v>21</v>
      </c>
      <c r="C17" s="14" t="s">
        <v>12</v>
      </c>
      <c r="D17" s="14" t="s">
        <v>35</v>
      </c>
      <c r="E17" s="14" t="s">
        <v>14</v>
      </c>
      <c r="F17" s="14" t="s">
        <v>13</v>
      </c>
      <c r="G17" s="14" t="s">
        <v>14</v>
      </c>
      <c r="H17" s="14" t="s">
        <v>15</v>
      </c>
      <c r="I17" s="14" t="s">
        <v>13</v>
      </c>
      <c r="J17" s="15" t="s">
        <v>36</v>
      </c>
      <c r="K17" s="20">
        <f>+K18</f>
        <v>1082000</v>
      </c>
      <c r="L17" s="20">
        <f>L18</f>
        <v>589635.83999999997</v>
      </c>
      <c r="M17" s="23">
        <f t="shared" si="0"/>
        <v>54.494994454713485</v>
      </c>
    </row>
    <row r="18" spans="1:13" ht="39.950000000000003" customHeight="1" x14ac:dyDescent="0.2">
      <c r="A18" s="14" t="s">
        <v>37</v>
      </c>
      <c r="B18" s="16" t="s">
        <v>21</v>
      </c>
      <c r="C18" s="14" t="s">
        <v>12</v>
      </c>
      <c r="D18" s="14" t="s">
        <v>35</v>
      </c>
      <c r="E18" s="14" t="s">
        <v>22</v>
      </c>
      <c r="F18" s="14" t="s">
        <v>13</v>
      </c>
      <c r="G18" s="14" t="s">
        <v>18</v>
      </c>
      <c r="H18" s="14" t="s">
        <v>15</v>
      </c>
      <c r="I18" s="14" t="s">
        <v>23</v>
      </c>
      <c r="J18" s="15" t="s">
        <v>38</v>
      </c>
      <c r="K18" s="20">
        <f>K19+K21+K23+K25</f>
        <v>1082000</v>
      </c>
      <c r="L18" s="20">
        <f>L19+L21+L23+L25</f>
        <v>589635.83999999997</v>
      </c>
      <c r="M18" s="23">
        <f t="shared" si="0"/>
        <v>54.494994454713485</v>
      </c>
    </row>
    <row r="19" spans="1:13" ht="105.95" customHeight="1" x14ac:dyDescent="0.2">
      <c r="A19" s="14" t="s">
        <v>39</v>
      </c>
      <c r="B19" s="16" t="s">
        <v>21</v>
      </c>
      <c r="C19" s="14" t="s">
        <v>12</v>
      </c>
      <c r="D19" s="14" t="s">
        <v>35</v>
      </c>
      <c r="E19" s="14" t="s">
        <v>22</v>
      </c>
      <c r="F19" s="14" t="s">
        <v>40</v>
      </c>
      <c r="G19" s="14" t="s">
        <v>18</v>
      </c>
      <c r="H19" s="14" t="s">
        <v>15</v>
      </c>
      <c r="I19" s="14" t="s">
        <v>23</v>
      </c>
      <c r="J19" s="15" t="s">
        <v>41</v>
      </c>
      <c r="K19" s="20">
        <f>K20</f>
        <v>512500</v>
      </c>
      <c r="L19" s="20">
        <f>L20</f>
        <v>303960.21000000002</v>
      </c>
      <c r="M19" s="23">
        <f t="shared" si="0"/>
        <v>59.309309268292687</v>
      </c>
    </row>
    <row r="20" spans="1:13" ht="171.95" customHeight="1" x14ac:dyDescent="0.2">
      <c r="A20" s="14" t="s">
        <v>42</v>
      </c>
      <c r="B20" s="16" t="s">
        <v>21</v>
      </c>
      <c r="C20" s="14" t="s">
        <v>12</v>
      </c>
      <c r="D20" s="14" t="s">
        <v>35</v>
      </c>
      <c r="E20" s="14" t="s">
        <v>22</v>
      </c>
      <c r="F20" s="14" t="s">
        <v>43</v>
      </c>
      <c r="G20" s="14" t="s">
        <v>18</v>
      </c>
      <c r="H20" s="14" t="s">
        <v>15</v>
      </c>
      <c r="I20" s="14" t="s">
        <v>23</v>
      </c>
      <c r="J20" s="15" t="s">
        <v>44</v>
      </c>
      <c r="K20" s="20">
        <v>512500</v>
      </c>
      <c r="L20" s="20">
        <v>303960.21000000002</v>
      </c>
      <c r="M20" s="23">
        <f t="shared" si="0"/>
        <v>59.309309268292687</v>
      </c>
    </row>
    <row r="21" spans="1:13" ht="131.1" customHeight="1" x14ac:dyDescent="0.2">
      <c r="A21" s="14" t="s">
        <v>45</v>
      </c>
      <c r="B21" s="16" t="s">
        <v>21</v>
      </c>
      <c r="C21" s="14" t="s">
        <v>12</v>
      </c>
      <c r="D21" s="14" t="s">
        <v>35</v>
      </c>
      <c r="E21" s="14" t="s">
        <v>22</v>
      </c>
      <c r="F21" s="14" t="s">
        <v>46</v>
      </c>
      <c r="G21" s="14" t="s">
        <v>18</v>
      </c>
      <c r="H21" s="14" t="s">
        <v>15</v>
      </c>
      <c r="I21" s="14" t="s">
        <v>23</v>
      </c>
      <c r="J21" s="1" t="s">
        <v>47</v>
      </c>
      <c r="K21" s="20">
        <f>K22</f>
        <v>3600</v>
      </c>
      <c r="L21" s="20">
        <v>1579.98</v>
      </c>
      <c r="M21" s="23">
        <f t="shared" si="0"/>
        <v>43.888333333333335</v>
      </c>
    </row>
    <row r="22" spans="1:13" ht="195.95" customHeight="1" x14ac:dyDescent="0.2">
      <c r="A22" s="14" t="s">
        <v>48</v>
      </c>
      <c r="B22" s="16" t="s">
        <v>21</v>
      </c>
      <c r="C22" s="14" t="s">
        <v>12</v>
      </c>
      <c r="D22" s="14" t="s">
        <v>35</v>
      </c>
      <c r="E22" s="14" t="s">
        <v>22</v>
      </c>
      <c r="F22" s="14" t="s">
        <v>49</v>
      </c>
      <c r="G22" s="14" t="s">
        <v>18</v>
      </c>
      <c r="H22" s="14" t="s">
        <v>15</v>
      </c>
      <c r="I22" s="14" t="s">
        <v>23</v>
      </c>
      <c r="J22" s="1" t="s">
        <v>50</v>
      </c>
      <c r="K22" s="20">
        <v>3600</v>
      </c>
      <c r="L22" s="20">
        <v>1579.98</v>
      </c>
      <c r="M22" s="23">
        <f t="shared" si="0"/>
        <v>43.888333333333335</v>
      </c>
    </row>
    <row r="23" spans="1:13" ht="110.1" customHeight="1" x14ac:dyDescent="0.2">
      <c r="A23" s="14" t="s">
        <v>51</v>
      </c>
      <c r="B23" s="16" t="s">
        <v>21</v>
      </c>
      <c r="C23" s="14" t="s">
        <v>12</v>
      </c>
      <c r="D23" s="14" t="s">
        <v>35</v>
      </c>
      <c r="E23" s="14" t="s">
        <v>22</v>
      </c>
      <c r="F23" s="14" t="s">
        <v>52</v>
      </c>
      <c r="G23" s="14" t="s">
        <v>18</v>
      </c>
      <c r="H23" s="14" t="s">
        <v>15</v>
      </c>
      <c r="I23" s="14" t="s">
        <v>23</v>
      </c>
      <c r="J23" s="1" t="s">
        <v>53</v>
      </c>
      <c r="K23" s="20">
        <f>K24</f>
        <v>633500</v>
      </c>
      <c r="L23" s="20">
        <f>L24</f>
        <v>322020.82</v>
      </c>
      <c r="M23" s="23">
        <f t="shared" si="0"/>
        <v>50.832015785319648</v>
      </c>
    </row>
    <row r="24" spans="1:13" ht="174" customHeight="1" x14ac:dyDescent="0.2">
      <c r="A24" s="14" t="s">
        <v>54</v>
      </c>
      <c r="B24" s="16" t="s">
        <v>21</v>
      </c>
      <c r="C24" s="14" t="s">
        <v>12</v>
      </c>
      <c r="D24" s="14" t="s">
        <v>35</v>
      </c>
      <c r="E24" s="14" t="s">
        <v>22</v>
      </c>
      <c r="F24" s="14" t="s">
        <v>55</v>
      </c>
      <c r="G24" s="14" t="s">
        <v>18</v>
      </c>
      <c r="H24" s="14" t="s">
        <v>15</v>
      </c>
      <c r="I24" s="14" t="s">
        <v>23</v>
      </c>
      <c r="J24" s="1" t="s">
        <v>56</v>
      </c>
      <c r="K24" s="20">
        <v>633500</v>
      </c>
      <c r="L24" s="20">
        <v>322020.82</v>
      </c>
      <c r="M24" s="23">
        <f t="shared" si="0"/>
        <v>50.832015785319648</v>
      </c>
    </row>
    <row r="25" spans="1:13" ht="107.1" customHeight="1" x14ac:dyDescent="0.2">
      <c r="A25" s="14" t="s">
        <v>57</v>
      </c>
      <c r="B25" s="16" t="s">
        <v>21</v>
      </c>
      <c r="C25" s="14" t="s">
        <v>12</v>
      </c>
      <c r="D25" s="14" t="s">
        <v>35</v>
      </c>
      <c r="E25" s="14" t="s">
        <v>22</v>
      </c>
      <c r="F25" s="14" t="s">
        <v>58</v>
      </c>
      <c r="G25" s="14" t="s">
        <v>18</v>
      </c>
      <c r="H25" s="14" t="s">
        <v>15</v>
      </c>
      <c r="I25" s="14" t="s">
        <v>23</v>
      </c>
      <c r="J25" s="1" t="s">
        <v>59</v>
      </c>
      <c r="K25" s="20">
        <f>K26</f>
        <v>-67600</v>
      </c>
      <c r="L25" s="20">
        <f>L26</f>
        <v>-37925.17</v>
      </c>
      <c r="M25" s="23">
        <f t="shared" si="0"/>
        <v>56.102322485207104</v>
      </c>
    </row>
    <row r="26" spans="1:13" ht="180" customHeight="1" x14ac:dyDescent="0.2">
      <c r="A26" s="14" t="s">
        <v>60</v>
      </c>
      <c r="B26" s="16" t="s">
        <v>21</v>
      </c>
      <c r="C26" s="14" t="s">
        <v>12</v>
      </c>
      <c r="D26" s="14" t="s">
        <v>35</v>
      </c>
      <c r="E26" s="14" t="s">
        <v>22</v>
      </c>
      <c r="F26" s="14" t="s">
        <v>61</v>
      </c>
      <c r="G26" s="14" t="s">
        <v>18</v>
      </c>
      <c r="H26" s="14" t="s">
        <v>15</v>
      </c>
      <c r="I26" s="14" t="s">
        <v>23</v>
      </c>
      <c r="J26" s="1" t="s">
        <v>62</v>
      </c>
      <c r="K26" s="20">
        <v>-67600</v>
      </c>
      <c r="L26" s="20">
        <v>-37925.17</v>
      </c>
      <c r="M26" s="23">
        <f t="shared" si="0"/>
        <v>56.102322485207104</v>
      </c>
    </row>
    <row r="27" spans="1:13" ht="27" customHeight="1" x14ac:dyDescent="0.2">
      <c r="A27" s="14" t="s">
        <v>63</v>
      </c>
      <c r="B27" s="14" t="s">
        <v>21</v>
      </c>
      <c r="C27" s="14" t="s">
        <v>12</v>
      </c>
      <c r="D27" s="14" t="s">
        <v>64</v>
      </c>
      <c r="E27" s="14" t="s">
        <v>14</v>
      </c>
      <c r="F27" s="14" t="s">
        <v>13</v>
      </c>
      <c r="G27" s="14" t="s">
        <v>14</v>
      </c>
      <c r="H27" s="14" t="s">
        <v>15</v>
      </c>
      <c r="I27" s="14" t="s">
        <v>13</v>
      </c>
      <c r="J27" s="4" t="s">
        <v>65</v>
      </c>
      <c r="K27" s="20">
        <f>K28</f>
        <v>1000</v>
      </c>
      <c r="L27" s="20">
        <f>L28</f>
        <v>0</v>
      </c>
      <c r="M27" s="23">
        <f t="shared" si="0"/>
        <v>0</v>
      </c>
    </row>
    <row r="28" spans="1:13" ht="17.25" customHeight="1" x14ac:dyDescent="0.2">
      <c r="A28" s="14" t="s">
        <v>66</v>
      </c>
      <c r="B28" s="14" t="s">
        <v>21</v>
      </c>
      <c r="C28" s="14" t="s">
        <v>12</v>
      </c>
      <c r="D28" s="14" t="s">
        <v>64</v>
      </c>
      <c r="E28" s="14" t="s">
        <v>35</v>
      </c>
      <c r="F28" s="14" t="s">
        <v>13</v>
      </c>
      <c r="G28" s="14" t="s">
        <v>18</v>
      </c>
      <c r="H28" s="14" t="s">
        <v>67</v>
      </c>
      <c r="I28" s="14" t="s">
        <v>23</v>
      </c>
      <c r="J28" s="15" t="s">
        <v>68</v>
      </c>
      <c r="K28" s="20">
        <v>1000</v>
      </c>
      <c r="L28" s="20">
        <v>0</v>
      </c>
      <c r="M28" s="23">
        <f t="shared" si="0"/>
        <v>0</v>
      </c>
    </row>
    <row r="29" spans="1:13" ht="15" customHeight="1" x14ac:dyDescent="0.2">
      <c r="A29" s="14" t="s">
        <v>69</v>
      </c>
      <c r="B29" s="14" t="s">
        <v>21</v>
      </c>
      <c r="C29" s="14" t="s">
        <v>12</v>
      </c>
      <c r="D29" s="14" t="s">
        <v>70</v>
      </c>
      <c r="E29" s="14" t="s">
        <v>14</v>
      </c>
      <c r="F29" s="14" t="s">
        <v>13</v>
      </c>
      <c r="G29" s="14" t="s">
        <v>14</v>
      </c>
      <c r="H29" s="14" t="s">
        <v>15</v>
      </c>
      <c r="I29" s="14" t="s">
        <v>23</v>
      </c>
      <c r="J29" s="15" t="s">
        <v>71</v>
      </c>
      <c r="K29" s="20">
        <f>K30+K32</f>
        <v>4616700</v>
      </c>
      <c r="L29" s="20">
        <f>L30+L32</f>
        <v>288727.3</v>
      </c>
      <c r="M29" s="23">
        <f t="shared" si="0"/>
        <v>6.2539757835683494</v>
      </c>
    </row>
    <row r="30" spans="1:13" ht="15" customHeight="1" x14ac:dyDescent="0.2">
      <c r="A30" s="14" t="s">
        <v>72</v>
      </c>
      <c r="B30" s="14" t="s">
        <v>21</v>
      </c>
      <c r="C30" s="14" t="s">
        <v>12</v>
      </c>
      <c r="D30" s="14" t="s">
        <v>70</v>
      </c>
      <c r="E30" s="14" t="s">
        <v>18</v>
      </c>
      <c r="F30" s="14" t="s">
        <v>13</v>
      </c>
      <c r="G30" s="14" t="s">
        <v>14</v>
      </c>
      <c r="H30" s="14" t="s">
        <v>15</v>
      </c>
      <c r="I30" s="14" t="s">
        <v>23</v>
      </c>
      <c r="J30" s="15" t="s">
        <v>73</v>
      </c>
      <c r="K30" s="20">
        <f>K31</f>
        <v>1892530</v>
      </c>
      <c r="L30" s="20">
        <f>L31</f>
        <v>109690.29</v>
      </c>
      <c r="M30" s="23">
        <f t="shared" si="0"/>
        <v>5.7959604339165027</v>
      </c>
    </row>
    <row r="31" spans="1:13" ht="66" customHeight="1" x14ac:dyDescent="0.2">
      <c r="A31" s="14" t="s">
        <v>74</v>
      </c>
      <c r="B31" s="14" t="s">
        <v>21</v>
      </c>
      <c r="C31" s="14" t="s">
        <v>12</v>
      </c>
      <c r="D31" s="14" t="s">
        <v>70</v>
      </c>
      <c r="E31" s="14" t="s">
        <v>18</v>
      </c>
      <c r="F31" s="14" t="s">
        <v>32</v>
      </c>
      <c r="G31" s="14" t="s">
        <v>51</v>
      </c>
      <c r="H31" s="14" t="s">
        <v>15</v>
      </c>
      <c r="I31" s="14" t="s">
        <v>23</v>
      </c>
      <c r="J31" s="15" t="s">
        <v>75</v>
      </c>
      <c r="K31" s="20">
        <v>1892530</v>
      </c>
      <c r="L31" s="20">
        <v>109690.29</v>
      </c>
      <c r="M31" s="23">
        <f t="shared" si="0"/>
        <v>5.7959604339165027</v>
      </c>
    </row>
    <row r="32" spans="1:13" ht="15" customHeight="1" x14ac:dyDescent="0.2">
      <c r="A32" s="14" t="s">
        <v>76</v>
      </c>
      <c r="B32" s="14" t="s">
        <v>21</v>
      </c>
      <c r="C32" s="14" t="s">
        <v>12</v>
      </c>
      <c r="D32" s="14" t="s">
        <v>70</v>
      </c>
      <c r="E32" s="14" t="s">
        <v>70</v>
      </c>
      <c r="F32" s="14" t="s">
        <v>13</v>
      </c>
      <c r="G32" s="14" t="s">
        <v>14</v>
      </c>
      <c r="H32" s="14" t="s">
        <v>15</v>
      </c>
      <c r="I32" s="14" t="s">
        <v>23</v>
      </c>
      <c r="J32" s="15" t="s">
        <v>77</v>
      </c>
      <c r="K32" s="20">
        <f>K33+K35</f>
        <v>2724170</v>
      </c>
      <c r="L32" s="20">
        <f>L33+L35</f>
        <v>179037.01</v>
      </c>
      <c r="M32" s="23">
        <f t="shared" si="0"/>
        <v>6.5721673023342895</v>
      </c>
    </row>
    <row r="33" spans="1:13" ht="15" customHeight="1" x14ac:dyDescent="0.2">
      <c r="A33" s="14" t="s">
        <v>78</v>
      </c>
      <c r="B33" s="14" t="s">
        <v>21</v>
      </c>
      <c r="C33" s="14" t="s">
        <v>12</v>
      </c>
      <c r="D33" s="14" t="s">
        <v>70</v>
      </c>
      <c r="E33" s="14" t="s">
        <v>70</v>
      </c>
      <c r="F33" s="14" t="s">
        <v>32</v>
      </c>
      <c r="G33" s="14" t="s">
        <v>14</v>
      </c>
      <c r="H33" s="14" t="s">
        <v>15</v>
      </c>
      <c r="I33" s="14" t="s">
        <v>23</v>
      </c>
      <c r="J33" s="15" t="s">
        <v>79</v>
      </c>
      <c r="K33" s="20">
        <f>K34</f>
        <v>1366320</v>
      </c>
      <c r="L33" s="20">
        <f>L34</f>
        <v>59088.58</v>
      </c>
      <c r="M33" s="23">
        <f t="shared" si="0"/>
        <v>4.3246516189472448</v>
      </c>
    </row>
    <row r="34" spans="1:13" ht="53.1" customHeight="1" x14ac:dyDescent="0.2">
      <c r="A34" s="14" t="s">
        <v>80</v>
      </c>
      <c r="B34" s="14" t="s">
        <v>21</v>
      </c>
      <c r="C34" s="14" t="s">
        <v>12</v>
      </c>
      <c r="D34" s="14" t="s">
        <v>70</v>
      </c>
      <c r="E34" s="14" t="s">
        <v>70</v>
      </c>
      <c r="F34" s="14" t="s">
        <v>81</v>
      </c>
      <c r="G34" s="14" t="s">
        <v>51</v>
      </c>
      <c r="H34" s="14" t="s">
        <v>15</v>
      </c>
      <c r="I34" s="14" t="s">
        <v>23</v>
      </c>
      <c r="J34" s="15" t="s">
        <v>82</v>
      </c>
      <c r="K34" s="20">
        <v>1366320</v>
      </c>
      <c r="L34" s="20">
        <v>59088.58</v>
      </c>
      <c r="M34" s="23">
        <f t="shared" si="0"/>
        <v>4.3246516189472448</v>
      </c>
    </row>
    <row r="35" spans="1:13" ht="15" customHeight="1" x14ac:dyDescent="0.2">
      <c r="A35" s="14" t="s">
        <v>83</v>
      </c>
      <c r="B35" s="14" t="s">
        <v>21</v>
      </c>
      <c r="C35" s="14" t="s">
        <v>12</v>
      </c>
      <c r="D35" s="14" t="s">
        <v>70</v>
      </c>
      <c r="E35" s="14" t="s">
        <v>70</v>
      </c>
      <c r="F35" s="14" t="s">
        <v>84</v>
      </c>
      <c r="G35" s="14" t="s">
        <v>14</v>
      </c>
      <c r="H35" s="14" t="s">
        <v>15</v>
      </c>
      <c r="I35" s="14" t="s">
        <v>23</v>
      </c>
      <c r="J35" s="15" t="s">
        <v>85</v>
      </c>
      <c r="K35" s="20">
        <v>1357850</v>
      </c>
      <c r="L35" s="20">
        <f>L36</f>
        <v>119948.43</v>
      </c>
      <c r="M35" s="23">
        <f t="shared" si="0"/>
        <v>8.8337025444636748</v>
      </c>
    </row>
    <row r="36" spans="1:13" ht="50.1" customHeight="1" x14ac:dyDescent="0.2">
      <c r="A36" s="14" t="s">
        <v>86</v>
      </c>
      <c r="B36" s="14" t="s">
        <v>21</v>
      </c>
      <c r="C36" s="14" t="s">
        <v>12</v>
      </c>
      <c r="D36" s="14" t="s">
        <v>70</v>
      </c>
      <c r="E36" s="14" t="s">
        <v>70</v>
      </c>
      <c r="F36" s="14" t="s">
        <v>87</v>
      </c>
      <c r="G36" s="14" t="s">
        <v>14</v>
      </c>
      <c r="H36" s="14" t="s">
        <v>15</v>
      </c>
      <c r="I36" s="14" t="s">
        <v>23</v>
      </c>
      <c r="J36" s="15" t="s">
        <v>88</v>
      </c>
      <c r="K36" s="20">
        <v>1357850</v>
      </c>
      <c r="L36" s="20">
        <v>119948.43</v>
      </c>
      <c r="M36" s="23">
        <f t="shared" si="0"/>
        <v>8.8337025444636748</v>
      </c>
    </row>
    <row r="37" spans="1:13" ht="54.75" customHeight="1" x14ac:dyDescent="0.2">
      <c r="A37" s="14" t="s">
        <v>86</v>
      </c>
      <c r="B37" s="14" t="s">
        <v>21</v>
      </c>
      <c r="C37" s="14" t="s">
        <v>12</v>
      </c>
      <c r="D37" s="16" t="s">
        <v>100</v>
      </c>
      <c r="E37" s="16" t="s">
        <v>14</v>
      </c>
      <c r="F37" s="16" t="s">
        <v>13</v>
      </c>
      <c r="G37" s="16" t="s">
        <v>14</v>
      </c>
      <c r="H37" s="14" t="s">
        <v>15</v>
      </c>
      <c r="I37" s="14" t="s">
        <v>23</v>
      </c>
      <c r="J37" s="17" t="s">
        <v>200</v>
      </c>
      <c r="K37" s="20">
        <v>0</v>
      </c>
      <c r="L37" s="20">
        <v>12876.64</v>
      </c>
      <c r="M37" s="23"/>
    </row>
    <row r="38" spans="1:13" ht="54.75" customHeight="1" x14ac:dyDescent="0.2">
      <c r="A38" s="14" t="s">
        <v>86</v>
      </c>
      <c r="B38" s="14" t="s">
        <v>21</v>
      </c>
      <c r="C38" s="14" t="s">
        <v>12</v>
      </c>
      <c r="D38" s="16" t="s">
        <v>100</v>
      </c>
      <c r="E38" s="16" t="s">
        <v>198</v>
      </c>
      <c r="F38" s="16" t="s">
        <v>199</v>
      </c>
      <c r="G38" s="16" t="s">
        <v>51</v>
      </c>
      <c r="H38" s="14" t="s">
        <v>15</v>
      </c>
      <c r="I38" s="14" t="s">
        <v>23</v>
      </c>
      <c r="J38" s="17" t="s">
        <v>200</v>
      </c>
      <c r="K38" s="20">
        <v>0</v>
      </c>
      <c r="L38" s="20">
        <v>12876.64</v>
      </c>
      <c r="M38" s="23"/>
    </row>
    <row r="39" spans="1:13" ht="39" customHeight="1" x14ac:dyDescent="0.2">
      <c r="A39" s="14" t="s">
        <v>89</v>
      </c>
      <c r="B39" s="14" t="s">
        <v>13</v>
      </c>
      <c r="C39" s="14" t="s">
        <v>12</v>
      </c>
      <c r="D39" s="14" t="s">
        <v>45</v>
      </c>
      <c r="E39" s="14" t="s">
        <v>14</v>
      </c>
      <c r="F39" s="14" t="s">
        <v>13</v>
      </c>
      <c r="G39" s="14" t="s">
        <v>14</v>
      </c>
      <c r="H39" s="14" t="s">
        <v>15</v>
      </c>
      <c r="I39" s="14" t="s">
        <v>13</v>
      </c>
      <c r="J39" s="15" t="s">
        <v>90</v>
      </c>
      <c r="K39" s="20">
        <f>K40+K43+K46+K50</f>
        <v>1230960.3999999999</v>
      </c>
      <c r="L39" s="20">
        <f>L40+L43+L46+L50</f>
        <v>601729.93999999994</v>
      </c>
      <c r="M39" s="23">
        <f t="shared" si="0"/>
        <v>48.882964878480252</v>
      </c>
    </row>
    <row r="40" spans="1:13" ht="132" customHeight="1" x14ac:dyDescent="0.2">
      <c r="A40" s="14" t="s">
        <v>91</v>
      </c>
      <c r="B40" s="14" t="s">
        <v>92</v>
      </c>
      <c r="C40" s="14" t="s">
        <v>12</v>
      </c>
      <c r="D40" s="14" t="s">
        <v>45</v>
      </c>
      <c r="E40" s="14" t="s">
        <v>64</v>
      </c>
      <c r="F40" s="14" t="s">
        <v>13</v>
      </c>
      <c r="G40" s="14" t="s">
        <v>14</v>
      </c>
      <c r="H40" s="14" t="s">
        <v>15</v>
      </c>
      <c r="I40" s="14" t="s">
        <v>93</v>
      </c>
      <c r="J40" s="15" t="s">
        <v>94</v>
      </c>
      <c r="K40" s="20">
        <v>890960.4</v>
      </c>
      <c r="L40" s="20">
        <f>L41</f>
        <v>290360.83</v>
      </c>
      <c r="M40" s="23">
        <f t="shared" si="0"/>
        <v>32.589644837189176</v>
      </c>
    </row>
    <row r="41" spans="1:13" ht="116.1" customHeight="1" x14ac:dyDescent="0.2">
      <c r="A41" s="14" t="s">
        <v>95</v>
      </c>
      <c r="B41" s="14" t="s">
        <v>92</v>
      </c>
      <c r="C41" s="14" t="s">
        <v>12</v>
      </c>
      <c r="D41" s="14" t="s">
        <v>45</v>
      </c>
      <c r="E41" s="14" t="s">
        <v>64</v>
      </c>
      <c r="F41" s="14" t="s">
        <v>26</v>
      </c>
      <c r="G41" s="14" t="s">
        <v>14</v>
      </c>
      <c r="H41" s="14" t="s">
        <v>15</v>
      </c>
      <c r="I41" s="14" t="s">
        <v>93</v>
      </c>
      <c r="J41" s="15" t="s">
        <v>96</v>
      </c>
      <c r="K41" s="20">
        <v>890960.4</v>
      </c>
      <c r="L41" s="20">
        <f>L42</f>
        <v>290360.83</v>
      </c>
      <c r="M41" s="23">
        <f t="shared" si="0"/>
        <v>32.589644837189176</v>
      </c>
    </row>
    <row r="42" spans="1:13" ht="117" customHeight="1" x14ac:dyDescent="0.2">
      <c r="A42" s="14" t="s">
        <v>97</v>
      </c>
      <c r="B42" s="14" t="s">
        <v>92</v>
      </c>
      <c r="C42" s="14" t="s">
        <v>12</v>
      </c>
      <c r="D42" s="14" t="s">
        <v>45</v>
      </c>
      <c r="E42" s="14" t="s">
        <v>64</v>
      </c>
      <c r="F42" s="14" t="s">
        <v>98</v>
      </c>
      <c r="G42" s="14" t="s">
        <v>51</v>
      </c>
      <c r="H42" s="14" t="s">
        <v>15</v>
      </c>
      <c r="I42" s="14" t="s">
        <v>93</v>
      </c>
      <c r="J42" s="15" t="s">
        <v>96</v>
      </c>
      <c r="K42" s="20">
        <v>890960.4</v>
      </c>
      <c r="L42" s="20">
        <v>290360.83</v>
      </c>
      <c r="M42" s="23">
        <f t="shared" si="0"/>
        <v>32.589644837189176</v>
      </c>
    </row>
    <row r="43" spans="1:13" ht="117.95" customHeight="1" x14ac:dyDescent="0.2">
      <c r="A43" s="14" t="s">
        <v>99</v>
      </c>
      <c r="B43" s="14"/>
      <c r="C43" s="14" t="s">
        <v>12</v>
      </c>
      <c r="D43" s="14" t="s">
        <v>45</v>
      </c>
      <c r="E43" s="14" t="s">
        <v>100</v>
      </c>
      <c r="F43" s="14" t="s">
        <v>13</v>
      </c>
      <c r="G43" s="14" t="s">
        <v>14</v>
      </c>
      <c r="H43" s="14" t="s">
        <v>15</v>
      </c>
      <c r="I43" s="14" t="s">
        <v>93</v>
      </c>
      <c r="J43" s="3" t="s">
        <v>101</v>
      </c>
      <c r="K43" s="20">
        <v>170000</v>
      </c>
      <c r="L43" s="20">
        <f>L44+L45</f>
        <v>122761.38</v>
      </c>
      <c r="M43" s="23">
        <f t="shared" si="0"/>
        <v>72.212576470588246</v>
      </c>
    </row>
    <row r="44" spans="1:13" ht="125.1" customHeight="1" x14ac:dyDescent="0.2">
      <c r="A44" s="14" t="s">
        <v>102</v>
      </c>
      <c r="B44" s="14"/>
      <c r="C44" s="14" t="s">
        <v>12</v>
      </c>
      <c r="D44" s="14" t="s">
        <v>45</v>
      </c>
      <c r="E44" s="14" t="s">
        <v>100</v>
      </c>
      <c r="F44" s="16" t="s">
        <v>195</v>
      </c>
      <c r="G44" s="16" t="s">
        <v>51</v>
      </c>
      <c r="H44" s="14" t="s">
        <v>15</v>
      </c>
      <c r="I44" s="14" t="s">
        <v>93</v>
      </c>
      <c r="J44" s="3" t="s">
        <v>101</v>
      </c>
      <c r="K44" s="20">
        <v>170000</v>
      </c>
      <c r="L44" s="20">
        <v>80455.399999999994</v>
      </c>
      <c r="M44" s="23">
        <f t="shared" si="0"/>
        <v>47.32670588235294</v>
      </c>
    </row>
    <row r="45" spans="1:13" ht="125.1" customHeight="1" x14ac:dyDescent="0.2">
      <c r="A45" s="14" t="s">
        <v>102</v>
      </c>
      <c r="B45" s="14"/>
      <c r="C45" s="14" t="s">
        <v>12</v>
      </c>
      <c r="D45" s="14" t="s">
        <v>45</v>
      </c>
      <c r="E45" s="14" t="s">
        <v>100</v>
      </c>
      <c r="F45" s="16" t="s">
        <v>194</v>
      </c>
      <c r="G45" s="16" t="s">
        <v>51</v>
      </c>
      <c r="H45" s="14" t="s">
        <v>15</v>
      </c>
      <c r="I45" s="14" t="s">
        <v>93</v>
      </c>
      <c r="J45" s="3" t="s">
        <v>101</v>
      </c>
      <c r="K45" s="20">
        <v>0</v>
      </c>
      <c r="L45" s="20">
        <v>42305.98</v>
      </c>
      <c r="M45" s="23"/>
    </row>
    <row r="46" spans="1:13" ht="57" customHeight="1" x14ac:dyDescent="0.2">
      <c r="A46" s="14" t="s">
        <v>103</v>
      </c>
      <c r="B46" s="14" t="s">
        <v>104</v>
      </c>
      <c r="C46" s="14" t="s">
        <v>12</v>
      </c>
      <c r="D46" s="14" t="s">
        <v>51</v>
      </c>
      <c r="E46" s="14" t="s">
        <v>14</v>
      </c>
      <c r="F46" s="14" t="s">
        <v>13</v>
      </c>
      <c r="G46" s="14" t="s">
        <v>14</v>
      </c>
      <c r="H46" s="14" t="s">
        <v>15</v>
      </c>
      <c r="I46" s="14" t="s">
        <v>105</v>
      </c>
      <c r="J46" s="3" t="s">
        <v>106</v>
      </c>
      <c r="K46" s="20">
        <v>50000</v>
      </c>
      <c r="L46" s="20">
        <f>L47</f>
        <v>47922.74</v>
      </c>
      <c r="M46" s="23">
        <f t="shared" si="0"/>
        <v>95.845479999999995</v>
      </c>
    </row>
    <row r="47" spans="1:13" ht="27" customHeight="1" x14ac:dyDescent="0.2">
      <c r="A47" s="14" t="s">
        <v>107</v>
      </c>
      <c r="B47" s="14" t="s">
        <v>104</v>
      </c>
      <c r="C47" s="14" t="s">
        <v>12</v>
      </c>
      <c r="D47" s="14" t="s">
        <v>51</v>
      </c>
      <c r="E47" s="14" t="s">
        <v>22</v>
      </c>
      <c r="F47" s="14" t="s">
        <v>13</v>
      </c>
      <c r="G47" s="14" t="s">
        <v>14</v>
      </c>
      <c r="H47" s="14" t="s">
        <v>15</v>
      </c>
      <c r="I47" s="14" t="s">
        <v>105</v>
      </c>
      <c r="J47" s="3" t="s">
        <v>108</v>
      </c>
      <c r="K47" s="20">
        <f t="shared" ref="K47:K52" si="1">K48</f>
        <v>50000</v>
      </c>
      <c r="L47" s="20">
        <f>L48</f>
        <v>47922.74</v>
      </c>
      <c r="M47" s="23">
        <f t="shared" si="0"/>
        <v>95.845479999999995</v>
      </c>
    </row>
    <row r="48" spans="1:13" ht="39" customHeight="1" x14ac:dyDescent="0.2">
      <c r="A48" s="14" t="s">
        <v>109</v>
      </c>
      <c r="B48" s="14" t="s">
        <v>104</v>
      </c>
      <c r="C48" s="14" t="s">
        <v>12</v>
      </c>
      <c r="D48" s="14" t="s">
        <v>51</v>
      </c>
      <c r="E48" s="14" t="s">
        <v>22</v>
      </c>
      <c r="F48" s="14" t="s">
        <v>110</v>
      </c>
      <c r="G48" s="14" t="s">
        <v>14</v>
      </c>
      <c r="H48" s="14" t="s">
        <v>15</v>
      </c>
      <c r="I48" s="14" t="s">
        <v>105</v>
      </c>
      <c r="J48" s="3" t="s">
        <v>111</v>
      </c>
      <c r="K48" s="20">
        <f t="shared" si="1"/>
        <v>50000</v>
      </c>
      <c r="L48" s="20">
        <f>L49</f>
        <v>47922.74</v>
      </c>
      <c r="M48" s="23">
        <f t="shared" si="0"/>
        <v>95.845479999999995</v>
      </c>
    </row>
    <row r="49" spans="1:13" ht="53.1" customHeight="1" x14ac:dyDescent="0.2">
      <c r="A49" s="14" t="s">
        <v>112</v>
      </c>
      <c r="B49" s="14" t="s">
        <v>104</v>
      </c>
      <c r="C49" s="14" t="s">
        <v>12</v>
      </c>
      <c r="D49" s="14" t="s">
        <v>51</v>
      </c>
      <c r="E49" s="14" t="s">
        <v>22</v>
      </c>
      <c r="F49" s="14" t="s">
        <v>113</v>
      </c>
      <c r="G49" s="14" t="s">
        <v>51</v>
      </c>
      <c r="H49" s="14" t="s">
        <v>15</v>
      </c>
      <c r="I49" s="14" t="s">
        <v>105</v>
      </c>
      <c r="J49" s="15" t="s">
        <v>114</v>
      </c>
      <c r="K49" s="20">
        <v>50000</v>
      </c>
      <c r="L49" s="20">
        <v>47922.74</v>
      </c>
      <c r="M49" s="23">
        <f t="shared" si="0"/>
        <v>95.845479999999995</v>
      </c>
    </row>
    <row r="50" spans="1:13" ht="42" customHeight="1" x14ac:dyDescent="0.2">
      <c r="A50" s="14" t="s">
        <v>115</v>
      </c>
      <c r="B50" s="14" t="s">
        <v>92</v>
      </c>
      <c r="C50" s="14" t="s">
        <v>12</v>
      </c>
      <c r="D50" s="14" t="s">
        <v>54</v>
      </c>
      <c r="E50" s="14" t="s">
        <v>14</v>
      </c>
      <c r="F50" s="14" t="s">
        <v>13</v>
      </c>
      <c r="G50" s="14" t="s">
        <v>14</v>
      </c>
      <c r="H50" s="14" t="s">
        <v>15</v>
      </c>
      <c r="I50" s="14" t="s">
        <v>116</v>
      </c>
      <c r="J50" s="15" t="s">
        <v>117</v>
      </c>
      <c r="K50" s="20">
        <f t="shared" ref="K50:L50" si="2">K51</f>
        <v>120000</v>
      </c>
      <c r="L50" s="20">
        <f t="shared" si="2"/>
        <v>140684.99</v>
      </c>
      <c r="M50" s="23">
        <f t="shared" si="0"/>
        <v>117.23749166666666</v>
      </c>
    </row>
    <row r="51" spans="1:13" ht="53.1" customHeight="1" x14ac:dyDescent="0.2">
      <c r="A51" s="14" t="s">
        <v>118</v>
      </c>
      <c r="B51" s="14" t="s">
        <v>92</v>
      </c>
      <c r="C51" s="14" t="s">
        <v>12</v>
      </c>
      <c r="D51" s="14" t="s">
        <v>54</v>
      </c>
      <c r="E51" s="14" t="s">
        <v>70</v>
      </c>
      <c r="F51" s="14" t="s">
        <v>13</v>
      </c>
      <c r="G51" s="14" t="s">
        <v>14</v>
      </c>
      <c r="H51" s="14" t="s">
        <v>15</v>
      </c>
      <c r="I51" s="14" t="s">
        <v>116</v>
      </c>
      <c r="J51" s="15" t="s">
        <v>119</v>
      </c>
      <c r="K51" s="20">
        <f t="shared" si="1"/>
        <v>120000</v>
      </c>
      <c r="L51" s="20">
        <f>L52</f>
        <v>140684.99</v>
      </c>
      <c r="M51" s="23">
        <f t="shared" si="0"/>
        <v>117.23749166666666</v>
      </c>
    </row>
    <row r="52" spans="1:13" ht="53.1" customHeight="1" x14ac:dyDescent="0.2">
      <c r="A52" s="14" t="s">
        <v>120</v>
      </c>
      <c r="B52" s="14" t="s">
        <v>92</v>
      </c>
      <c r="C52" s="14" t="s">
        <v>12</v>
      </c>
      <c r="D52" s="14" t="s">
        <v>54</v>
      </c>
      <c r="E52" s="14" t="s">
        <v>70</v>
      </c>
      <c r="F52" s="14" t="s">
        <v>26</v>
      </c>
      <c r="G52" s="14" t="s">
        <v>14</v>
      </c>
      <c r="H52" s="14" t="s">
        <v>15</v>
      </c>
      <c r="I52" s="14" t="s">
        <v>116</v>
      </c>
      <c r="J52" s="15" t="s">
        <v>121</v>
      </c>
      <c r="K52" s="20">
        <f t="shared" si="1"/>
        <v>120000</v>
      </c>
      <c r="L52" s="20">
        <f>L53</f>
        <v>140684.99</v>
      </c>
      <c r="M52" s="23">
        <f t="shared" si="0"/>
        <v>117.23749166666666</v>
      </c>
    </row>
    <row r="53" spans="1:13" ht="66" customHeight="1" x14ac:dyDescent="0.2">
      <c r="A53" s="14" t="s">
        <v>122</v>
      </c>
      <c r="B53" s="14" t="s">
        <v>92</v>
      </c>
      <c r="C53" s="14" t="s">
        <v>12</v>
      </c>
      <c r="D53" s="14" t="s">
        <v>54</v>
      </c>
      <c r="E53" s="14" t="s">
        <v>70</v>
      </c>
      <c r="F53" s="14" t="s">
        <v>98</v>
      </c>
      <c r="G53" s="14" t="s">
        <v>51</v>
      </c>
      <c r="H53" s="14" t="s">
        <v>15</v>
      </c>
      <c r="I53" s="14" t="s">
        <v>116</v>
      </c>
      <c r="J53" s="15" t="s">
        <v>123</v>
      </c>
      <c r="K53" s="20">
        <v>120000</v>
      </c>
      <c r="L53" s="20">
        <v>140684.99</v>
      </c>
      <c r="M53" s="23">
        <f t="shared" si="0"/>
        <v>117.23749166666666</v>
      </c>
    </row>
    <row r="54" spans="1:13" ht="87" customHeight="1" x14ac:dyDescent="0.2">
      <c r="A54" s="14" t="s">
        <v>122</v>
      </c>
      <c r="B54" s="14" t="s">
        <v>92</v>
      </c>
      <c r="C54" s="14" t="s">
        <v>12</v>
      </c>
      <c r="D54" s="16" t="s">
        <v>60</v>
      </c>
      <c r="E54" s="16" t="s">
        <v>22</v>
      </c>
      <c r="F54" s="16" t="s">
        <v>29</v>
      </c>
      <c r="G54" s="16" t="s">
        <v>22</v>
      </c>
      <c r="H54" s="14" t="s">
        <v>15</v>
      </c>
      <c r="I54" s="16" t="s">
        <v>196</v>
      </c>
      <c r="J54" s="17" t="s">
        <v>197</v>
      </c>
      <c r="K54" s="20">
        <v>0</v>
      </c>
      <c r="L54" s="20">
        <v>8100</v>
      </c>
      <c r="M54" s="23"/>
    </row>
    <row r="55" spans="1:13" ht="13.7" customHeight="1" x14ac:dyDescent="0.2">
      <c r="A55" s="14" t="s">
        <v>124</v>
      </c>
      <c r="B55" s="14" t="s">
        <v>13</v>
      </c>
      <c r="C55" s="14" t="s">
        <v>17</v>
      </c>
      <c r="D55" s="14" t="s">
        <v>14</v>
      </c>
      <c r="E55" s="14" t="s">
        <v>14</v>
      </c>
      <c r="F55" s="14" t="s">
        <v>13</v>
      </c>
      <c r="G55" s="14" t="s">
        <v>14</v>
      </c>
      <c r="H55" s="14" t="s">
        <v>15</v>
      </c>
      <c r="I55" s="14" t="s">
        <v>13</v>
      </c>
      <c r="J55" s="15" t="s">
        <v>125</v>
      </c>
      <c r="K55" s="20">
        <f t="shared" ref="K55:L55" si="3">K56+K81</f>
        <v>159664283.88</v>
      </c>
      <c r="L55" s="20">
        <f t="shared" si="3"/>
        <v>19407572.829999998</v>
      </c>
      <c r="M55" s="23">
        <f t="shared" si="0"/>
        <v>12.155237450966982</v>
      </c>
    </row>
    <row r="56" spans="1:13" ht="56.1" customHeight="1" x14ac:dyDescent="0.2">
      <c r="A56" s="14" t="s">
        <v>126</v>
      </c>
      <c r="B56" s="14" t="s">
        <v>13</v>
      </c>
      <c r="C56" s="14" t="s">
        <v>17</v>
      </c>
      <c r="D56" s="14" t="s">
        <v>22</v>
      </c>
      <c r="E56" s="14" t="s">
        <v>14</v>
      </c>
      <c r="F56" s="14" t="s">
        <v>13</v>
      </c>
      <c r="G56" s="14" t="s">
        <v>14</v>
      </c>
      <c r="H56" s="14" t="s">
        <v>15</v>
      </c>
      <c r="I56" s="14" t="s">
        <v>13</v>
      </c>
      <c r="J56" s="4" t="s">
        <v>127</v>
      </c>
      <c r="K56" s="20">
        <f t="shared" ref="K56:L56" si="4">K57+K60+K65+K70+K76</f>
        <v>161305457.75</v>
      </c>
      <c r="L56" s="20">
        <f t="shared" si="4"/>
        <v>21048746.699999999</v>
      </c>
      <c r="M56" s="23">
        <f t="shared" si="0"/>
        <v>13.048998461429925</v>
      </c>
    </row>
    <row r="57" spans="1:13" ht="120" customHeight="1" x14ac:dyDescent="0.2">
      <c r="A57" s="14" t="s">
        <v>128</v>
      </c>
      <c r="B57" s="14" t="s">
        <v>104</v>
      </c>
      <c r="C57" s="14" t="s">
        <v>17</v>
      </c>
      <c r="D57" s="14" t="s">
        <v>22</v>
      </c>
      <c r="E57" s="14" t="s">
        <v>42</v>
      </c>
      <c r="F57" s="14" t="s">
        <v>13</v>
      </c>
      <c r="G57" s="14" t="s">
        <v>14</v>
      </c>
      <c r="H57" s="14" t="s">
        <v>15</v>
      </c>
      <c r="I57" s="14" t="s">
        <v>129</v>
      </c>
      <c r="J57" s="15" t="s">
        <v>130</v>
      </c>
      <c r="K57" s="20">
        <v>1526100</v>
      </c>
      <c r="L57" s="20">
        <f>L58</f>
        <v>763050</v>
      </c>
      <c r="M57" s="23">
        <f t="shared" si="0"/>
        <v>50</v>
      </c>
    </row>
    <row r="58" spans="1:13" ht="24.95" customHeight="1" x14ac:dyDescent="0.2">
      <c r="A58" s="14" t="s">
        <v>131</v>
      </c>
      <c r="B58" s="14" t="s">
        <v>104</v>
      </c>
      <c r="C58" s="14" t="s">
        <v>17</v>
      </c>
      <c r="D58" s="14" t="s">
        <v>22</v>
      </c>
      <c r="E58" s="14" t="s">
        <v>57</v>
      </c>
      <c r="F58" s="14" t="s">
        <v>132</v>
      </c>
      <c r="G58" s="14" t="s">
        <v>14</v>
      </c>
      <c r="H58" s="14" t="s">
        <v>15</v>
      </c>
      <c r="I58" s="14" t="s">
        <v>129</v>
      </c>
      <c r="J58" s="15" t="s">
        <v>133</v>
      </c>
      <c r="K58" s="20">
        <f>K59</f>
        <v>1526100</v>
      </c>
      <c r="L58" s="20">
        <f>L59</f>
        <v>763050</v>
      </c>
      <c r="M58" s="23">
        <f t="shared" si="0"/>
        <v>50</v>
      </c>
    </row>
    <row r="59" spans="1:13" ht="116.1" customHeight="1" x14ac:dyDescent="0.2">
      <c r="A59" s="14" t="s">
        <v>134</v>
      </c>
      <c r="B59" s="14" t="s">
        <v>104</v>
      </c>
      <c r="C59" s="14" t="s">
        <v>17</v>
      </c>
      <c r="D59" s="14" t="s">
        <v>22</v>
      </c>
      <c r="E59" s="14" t="s">
        <v>57</v>
      </c>
      <c r="F59" s="14" t="s">
        <v>132</v>
      </c>
      <c r="G59" s="14" t="s">
        <v>51</v>
      </c>
      <c r="H59" s="14" t="s">
        <v>15</v>
      </c>
      <c r="I59" s="14" t="s">
        <v>129</v>
      </c>
      <c r="J59" s="15" t="s">
        <v>130</v>
      </c>
      <c r="K59" s="20">
        <v>1526100</v>
      </c>
      <c r="L59" s="20">
        <v>763050</v>
      </c>
      <c r="M59" s="23">
        <f t="shared" si="0"/>
        <v>50</v>
      </c>
    </row>
    <row r="60" spans="1:13" ht="39" customHeight="1" x14ac:dyDescent="0.2">
      <c r="A60" s="14" t="s">
        <v>135</v>
      </c>
      <c r="B60" s="14" t="s">
        <v>104</v>
      </c>
      <c r="C60" s="14" t="s">
        <v>17</v>
      </c>
      <c r="D60" s="14" t="s">
        <v>22</v>
      </c>
      <c r="E60" s="14" t="s">
        <v>72</v>
      </c>
      <c r="F60" s="14" t="s">
        <v>13</v>
      </c>
      <c r="G60" s="14" t="s">
        <v>14</v>
      </c>
      <c r="H60" s="14" t="s">
        <v>15</v>
      </c>
      <c r="I60" s="14" t="s">
        <v>129</v>
      </c>
      <c r="J60" s="15" t="s">
        <v>136</v>
      </c>
      <c r="K60" s="20">
        <f t="shared" ref="K60" si="5">K61+K63</f>
        <v>55556696</v>
      </c>
      <c r="L60" s="20">
        <f>L61+L63</f>
        <v>0</v>
      </c>
      <c r="M60" s="23">
        <f t="shared" si="0"/>
        <v>0</v>
      </c>
    </row>
    <row r="61" spans="1:13" ht="192.95" customHeight="1" x14ac:dyDescent="0.2">
      <c r="A61" s="14" t="s">
        <v>137</v>
      </c>
      <c r="B61" s="14" t="s">
        <v>104</v>
      </c>
      <c r="C61" s="14" t="s">
        <v>17</v>
      </c>
      <c r="D61" s="14" t="s">
        <v>22</v>
      </c>
      <c r="E61" s="14" t="s">
        <v>72</v>
      </c>
      <c r="F61" s="14" t="s">
        <v>138</v>
      </c>
      <c r="G61" s="14" t="s">
        <v>14</v>
      </c>
      <c r="H61" s="14" t="s">
        <v>15</v>
      </c>
      <c r="I61" s="14" t="s">
        <v>129</v>
      </c>
      <c r="J61" s="2" t="s">
        <v>139</v>
      </c>
      <c r="K61" s="20">
        <v>39932027.130000003</v>
      </c>
      <c r="L61" s="20">
        <v>0</v>
      </c>
      <c r="M61" s="23">
        <f t="shared" si="0"/>
        <v>0</v>
      </c>
    </row>
    <row r="62" spans="1:13" ht="191.1" customHeight="1" x14ac:dyDescent="0.2">
      <c r="A62" s="14" t="s">
        <v>140</v>
      </c>
      <c r="B62" s="14" t="s">
        <v>104</v>
      </c>
      <c r="C62" s="14" t="s">
        <v>17</v>
      </c>
      <c r="D62" s="14" t="s">
        <v>22</v>
      </c>
      <c r="E62" s="14" t="s">
        <v>72</v>
      </c>
      <c r="F62" s="14" t="s">
        <v>138</v>
      </c>
      <c r="G62" s="14" t="s">
        <v>51</v>
      </c>
      <c r="H62" s="14" t="s">
        <v>15</v>
      </c>
      <c r="I62" s="14" t="s">
        <v>129</v>
      </c>
      <c r="J62" s="2" t="s">
        <v>139</v>
      </c>
      <c r="K62" s="20">
        <v>39932027.130000003</v>
      </c>
      <c r="L62" s="20">
        <v>0</v>
      </c>
      <c r="M62" s="23">
        <f t="shared" si="0"/>
        <v>0</v>
      </c>
    </row>
    <row r="63" spans="1:13" ht="152.1" customHeight="1" x14ac:dyDescent="0.2">
      <c r="A63" s="14" t="s">
        <v>141</v>
      </c>
      <c r="B63" s="14" t="s">
        <v>104</v>
      </c>
      <c r="C63" s="14" t="s">
        <v>17</v>
      </c>
      <c r="D63" s="14" t="s">
        <v>22</v>
      </c>
      <c r="E63" s="14" t="s">
        <v>72</v>
      </c>
      <c r="F63" s="14" t="s">
        <v>142</v>
      </c>
      <c r="G63" s="14" t="s">
        <v>14</v>
      </c>
      <c r="H63" s="14" t="s">
        <v>15</v>
      </c>
      <c r="I63" s="14" t="s">
        <v>129</v>
      </c>
      <c r="J63" s="2" t="s">
        <v>143</v>
      </c>
      <c r="K63" s="20">
        <f>K64</f>
        <v>15624668.869999999</v>
      </c>
      <c r="L63" s="20">
        <v>0</v>
      </c>
      <c r="M63" s="23">
        <f t="shared" si="0"/>
        <v>0</v>
      </c>
    </row>
    <row r="64" spans="1:13" ht="68.099999999999994" customHeight="1" x14ac:dyDescent="0.2">
      <c r="A64" s="14" t="s">
        <v>144</v>
      </c>
      <c r="B64" s="14" t="s">
        <v>104</v>
      </c>
      <c r="C64" s="14" t="s">
        <v>17</v>
      </c>
      <c r="D64" s="14" t="s">
        <v>22</v>
      </c>
      <c r="E64" s="14" t="s">
        <v>72</v>
      </c>
      <c r="F64" s="14" t="s">
        <v>142</v>
      </c>
      <c r="G64" s="14" t="s">
        <v>51</v>
      </c>
      <c r="H64" s="14" t="s">
        <v>15</v>
      </c>
      <c r="I64" s="14" t="s">
        <v>129</v>
      </c>
      <c r="J64" s="15" t="s">
        <v>145</v>
      </c>
      <c r="K64" s="20">
        <v>15624668.869999999</v>
      </c>
      <c r="L64" s="20">
        <v>0</v>
      </c>
      <c r="M64" s="23">
        <f t="shared" si="0"/>
        <v>0</v>
      </c>
    </row>
    <row r="65" spans="1:13" ht="17.100000000000001" customHeight="1" x14ac:dyDescent="0.2">
      <c r="A65" s="14" t="s">
        <v>146</v>
      </c>
      <c r="B65" s="14" t="s">
        <v>104</v>
      </c>
      <c r="C65" s="14" t="s">
        <v>17</v>
      </c>
      <c r="D65" s="14" t="s">
        <v>22</v>
      </c>
      <c r="E65" s="14" t="s">
        <v>95</v>
      </c>
      <c r="F65" s="14" t="s">
        <v>147</v>
      </c>
      <c r="G65" s="14" t="s">
        <v>14</v>
      </c>
      <c r="H65" s="14" t="s">
        <v>15</v>
      </c>
      <c r="I65" s="14" t="s">
        <v>129</v>
      </c>
      <c r="J65" s="15" t="s">
        <v>148</v>
      </c>
      <c r="K65" s="20">
        <f>K66</f>
        <v>66845100</v>
      </c>
      <c r="L65" s="20">
        <f>L66</f>
        <v>13508269.699999999</v>
      </c>
      <c r="M65" s="23">
        <f t="shared" si="0"/>
        <v>20.208316989577398</v>
      </c>
    </row>
    <row r="66" spans="1:13" ht="30" customHeight="1" x14ac:dyDescent="0.2">
      <c r="A66" s="14" t="s">
        <v>149</v>
      </c>
      <c r="B66" s="14" t="s">
        <v>104</v>
      </c>
      <c r="C66" s="14" t="s">
        <v>17</v>
      </c>
      <c r="D66" s="14" t="s">
        <v>22</v>
      </c>
      <c r="E66" s="14" t="s">
        <v>95</v>
      </c>
      <c r="F66" s="14" t="s">
        <v>147</v>
      </c>
      <c r="G66" s="14" t="s">
        <v>51</v>
      </c>
      <c r="H66" s="14" t="s">
        <v>15</v>
      </c>
      <c r="I66" s="14" t="s">
        <v>129</v>
      </c>
      <c r="J66" s="15" t="s">
        <v>150</v>
      </c>
      <c r="K66" s="20">
        <f>K67+K68+K69</f>
        <v>66845100</v>
      </c>
      <c r="L66" s="20">
        <f>L67+L68+L69</f>
        <v>13508269.699999999</v>
      </c>
      <c r="M66" s="23">
        <f t="shared" si="0"/>
        <v>20.208316989577398</v>
      </c>
    </row>
    <row r="67" spans="1:13" ht="152.1" customHeight="1" x14ac:dyDescent="0.2">
      <c r="A67" s="14" t="s">
        <v>151</v>
      </c>
      <c r="B67" s="14" t="s">
        <v>104</v>
      </c>
      <c r="C67" s="14" t="s">
        <v>17</v>
      </c>
      <c r="D67" s="14" t="s">
        <v>22</v>
      </c>
      <c r="E67" s="14" t="s">
        <v>95</v>
      </c>
      <c r="F67" s="14" t="s">
        <v>147</v>
      </c>
      <c r="G67" s="14" t="s">
        <v>51</v>
      </c>
      <c r="H67" s="14" t="s">
        <v>152</v>
      </c>
      <c r="I67" s="14" t="s">
        <v>129</v>
      </c>
      <c r="J67" s="3" t="s">
        <v>153</v>
      </c>
      <c r="K67" s="20">
        <v>15041700</v>
      </c>
      <c r="L67" s="20">
        <v>0</v>
      </c>
      <c r="M67" s="23">
        <f t="shared" si="0"/>
        <v>0</v>
      </c>
    </row>
    <row r="68" spans="1:13" ht="99" customHeight="1" x14ac:dyDescent="0.2">
      <c r="A68" s="14" t="s">
        <v>154</v>
      </c>
      <c r="B68" s="14" t="s">
        <v>104</v>
      </c>
      <c r="C68" s="14" t="s">
        <v>17</v>
      </c>
      <c r="D68" s="14" t="s">
        <v>22</v>
      </c>
      <c r="E68" s="14" t="s">
        <v>95</v>
      </c>
      <c r="F68" s="14" t="s">
        <v>147</v>
      </c>
      <c r="G68" s="14" t="s">
        <v>51</v>
      </c>
      <c r="H68" s="14" t="s">
        <v>155</v>
      </c>
      <c r="I68" s="14" t="s">
        <v>129</v>
      </c>
      <c r="J68" s="4" t="s">
        <v>156</v>
      </c>
      <c r="K68" s="20">
        <v>2803400</v>
      </c>
      <c r="L68" s="20">
        <v>0</v>
      </c>
      <c r="M68" s="23">
        <f t="shared" si="0"/>
        <v>0</v>
      </c>
    </row>
    <row r="69" spans="1:13" ht="129.94999999999999" customHeight="1" x14ac:dyDescent="0.2">
      <c r="A69" s="14" t="s">
        <v>157</v>
      </c>
      <c r="B69" s="14" t="s">
        <v>104</v>
      </c>
      <c r="C69" s="14" t="s">
        <v>17</v>
      </c>
      <c r="D69" s="14" t="s">
        <v>22</v>
      </c>
      <c r="E69" s="14" t="s">
        <v>95</v>
      </c>
      <c r="F69" s="14" t="s">
        <v>147</v>
      </c>
      <c r="G69" s="14" t="s">
        <v>51</v>
      </c>
      <c r="H69" s="14" t="s">
        <v>158</v>
      </c>
      <c r="I69" s="14" t="s">
        <v>129</v>
      </c>
      <c r="J69" s="15" t="s">
        <v>159</v>
      </c>
      <c r="K69" s="20">
        <v>49000000</v>
      </c>
      <c r="L69" s="20">
        <v>13508269.699999999</v>
      </c>
      <c r="M69" s="23">
        <f t="shared" si="0"/>
        <v>27.567897346938775</v>
      </c>
    </row>
    <row r="70" spans="1:13" ht="27.95" customHeight="1" x14ac:dyDescent="0.2">
      <c r="A70" s="14" t="s">
        <v>160</v>
      </c>
      <c r="B70" s="14" t="s">
        <v>104</v>
      </c>
      <c r="C70" s="14" t="s">
        <v>17</v>
      </c>
      <c r="D70" s="14" t="s">
        <v>22</v>
      </c>
      <c r="E70" s="14" t="s">
        <v>97</v>
      </c>
      <c r="F70" s="14" t="s">
        <v>13</v>
      </c>
      <c r="G70" s="14" t="s">
        <v>14</v>
      </c>
      <c r="H70" s="14" t="s">
        <v>15</v>
      </c>
      <c r="I70" s="14" t="s">
        <v>129</v>
      </c>
      <c r="J70" s="5" t="s">
        <v>161</v>
      </c>
      <c r="K70" s="20">
        <f>K71+K74</f>
        <v>560357</v>
      </c>
      <c r="L70" s="20">
        <f>L71+L74</f>
        <v>257927</v>
      </c>
      <c r="M70" s="23">
        <f t="shared" si="0"/>
        <v>46.029049338189758</v>
      </c>
    </row>
    <row r="71" spans="1:13" ht="51" customHeight="1" x14ac:dyDescent="0.2">
      <c r="A71" s="14" t="s">
        <v>162</v>
      </c>
      <c r="B71" s="14" t="s">
        <v>104</v>
      </c>
      <c r="C71" s="14" t="s">
        <v>17</v>
      </c>
      <c r="D71" s="14" t="s">
        <v>22</v>
      </c>
      <c r="E71" s="14" t="s">
        <v>97</v>
      </c>
      <c r="F71" s="14" t="s">
        <v>163</v>
      </c>
      <c r="G71" s="14" t="s">
        <v>14</v>
      </c>
      <c r="H71" s="14" t="s">
        <v>15</v>
      </c>
      <c r="I71" s="14" t="s">
        <v>129</v>
      </c>
      <c r="J71" s="5" t="s">
        <v>164</v>
      </c>
      <c r="K71" s="20">
        <v>46449</v>
      </c>
      <c r="L71" s="20">
        <f>L72</f>
        <v>947</v>
      </c>
      <c r="M71" s="23">
        <f t="shared" si="0"/>
        <v>2.038795237787681</v>
      </c>
    </row>
    <row r="72" spans="1:13" ht="57" customHeight="1" x14ac:dyDescent="0.2">
      <c r="A72" s="14" t="s">
        <v>165</v>
      </c>
      <c r="B72" s="14" t="s">
        <v>104</v>
      </c>
      <c r="C72" s="14" t="s">
        <v>17</v>
      </c>
      <c r="D72" s="14" t="s">
        <v>22</v>
      </c>
      <c r="E72" s="14" t="s">
        <v>97</v>
      </c>
      <c r="F72" s="14" t="s">
        <v>163</v>
      </c>
      <c r="G72" s="14" t="s">
        <v>51</v>
      </c>
      <c r="H72" s="14" t="s">
        <v>15</v>
      </c>
      <c r="I72" s="14" t="s">
        <v>129</v>
      </c>
      <c r="J72" s="5" t="s">
        <v>166</v>
      </c>
      <c r="K72" s="20">
        <v>46449</v>
      </c>
      <c r="L72" s="20">
        <f>L73</f>
        <v>947</v>
      </c>
      <c r="M72" s="23">
        <f t="shared" si="0"/>
        <v>2.038795237787681</v>
      </c>
    </row>
    <row r="73" spans="1:13" ht="57.95" customHeight="1" x14ac:dyDescent="0.2">
      <c r="A73" s="14" t="s">
        <v>167</v>
      </c>
      <c r="B73" s="14" t="s">
        <v>104</v>
      </c>
      <c r="C73" s="14" t="s">
        <v>17</v>
      </c>
      <c r="D73" s="14" t="s">
        <v>22</v>
      </c>
      <c r="E73" s="14" t="s">
        <v>97</v>
      </c>
      <c r="F73" s="14" t="s">
        <v>163</v>
      </c>
      <c r="G73" s="14" t="s">
        <v>51</v>
      </c>
      <c r="H73" s="14" t="s">
        <v>168</v>
      </c>
      <c r="I73" s="14" t="s">
        <v>129</v>
      </c>
      <c r="J73" s="5" t="s">
        <v>166</v>
      </c>
      <c r="K73" s="20">
        <v>46449</v>
      </c>
      <c r="L73" s="20">
        <v>947</v>
      </c>
      <c r="M73" s="23">
        <f t="shared" si="0"/>
        <v>2.038795237787681</v>
      </c>
    </row>
    <row r="74" spans="1:13" ht="56.1" customHeight="1" x14ac:dyDescent="0.2">
      <c r="A74" s="14" t="s">
        <v>169</v>
      </c>
      <c r="B74" s="14" t="s">
        <v>104</v>
      </c>
      <c r="C74" s="14" t="s">
        <v>17</v>
      </c>
      <c r="D74" s="14" t="s">
        <v>22</v>
      </c>
      <c r="E74" s="14" t="s">
        <v>109</v>
      </c>
      <c r="F74" s="14" t="s">
        <v>170</v>
      </c>
      <c r="G74" s="14" t="s">
        <v>14</v>
      </c>
      <c r="H74" s="14" t="s">
        <v>15</v>
      </c>
      <c r="I74" s="14" t="s">
        <v>129</v>
      </c>
      <c r="J74" s="5" t="s">
        <v>171</v>
      </c>
      <c r="K74" s="20">
        <v>513908</v>
      </c>
      <c r="L74" s="20">
        <f>L75</f>
        <v>256980</v>
      </c>
      <c r="M74" s="23">
        <f t="shared" si="0"/>
        <v>50.005059271309257</v>
      </c>
    </row>
    <row r="75" spans="1:13" ht="66.95" customHeight="1" x14ac:dyDescent="0.2">
      <c r="A75" s="14" t="s">
        <v>172</v>
      </c>
      <c r="B75" s="14" t="s">
        <v>104</v>
      </c>
      <c r="C75" s="14" t="s">
        <v>17</v>
      </c>
      <c r="D75" s="14" t="s">
        <v>22</v>
      </c>
      <c r="E75" s="14" t="s">
        <v>109</v>
      </c>
      <c r="F75" s="14" t="s">
        <v>170</v>
      </c>
      <c r="G75" s="14" t="s">
        <v>51</v>
      </c>
      <c r="H75" s="14" t="s">
        <v>15</v>
      </c>
      <c r="I75" s="14" t="s">
        <v>129</v>
      </c>
      <c r="J75" s="5" t="s">
        <v>173</v>
      </c>
      <c r="K75" s="20">
        <v>513908</v>
      </c>
      <c r="L75" s="20">
        <v>256980</v>
      </c>
      <c r="M75" s="23">
        <f t="shared" si="0"/>
        <v>50.005059271309257</v>
      </c>
    </row>
    <row r="76" spans="1:13" ht="21.95" customHeight="1" x14ac:dyDescent="0.2">
      <c r="A76" s="14" t="s">
        <v>174</v>
      </c>
      <c r="B76" s="14" t="s">
        <v>104</v>
      </c>
      <c r="C76" s="14" t="s">
        <v>17</v>
      </c>
      <c r="D76" s="14" t="s">
        <v>22</v>
      </c>
      <c r="E76" s="14" t="s">
        <v>122</v>
      </c>
      <c r="F76" s="14" t="s">
        <v>13</v>
      </c>
      <c r="G76" s="14" t="s">
        <v>14</v>
      </c>
      <c r="H76" s="14" t="s">
        <v>15</v>
      </c>
      <c r="I76" s="14" t="s">
        <v>129</v>
      </c>
      <c r="J76" s="5" t="s">
        <v>175</v>
      </c>
      <c r="K76" s="20">
        <f>K77</f>
        <v>36817204.75</v>
      </c>
      <c r="L76" s="20">
        <f>L77</f>
        <v>6519500</v>
      </c>
      <c r="M76" s="23">
        <f t="shared" si="0"/>
        <v>17.707753872868363</v>
      </c>
    </row>
    <row r="77" spans="1:13" ht="42" customHeight="1" x14ac:dyDescent="0.2">
      <c r="A77" s="14" t="s">
        <v>176</v>
      </c>
      <c r="B77" s="14" t="s">
        <v>104</v>
      </c>
      <c r="C77" s="14" t="s">
        <v>17</v>
      </c>
      <c r="D77" s="14" t="s">
        <v>22</v>
      </c>
      <c r="E77" s="14" t="s">
        <v>141</v>
      </c>
      <c r="F77" s="14" t="s">
        <v>147</v>
      </c>
      <c r="G77" s="14" t="s">
        <v>14</v>
      </c>
      <c r="H77" s="14" t="s">
        <v>15</v>
      </c>
      <c r="I77" s="14" t="s">
        <v>129</v>
      </c>
      <c r="J77" s="5" t="s">
        <v>177</v>
      </c>
      <c r="K77" s="21">
        <f>K78+K79+K80</f>
        <v>36817204.75</v>
      </c>
      <c r="L77" s="21">
        <f>L78+L79+L80</f>
        <v>6519500</v>
      </c>
      <c r="M77" s="23">
        <f t="shared" si="0"/>
        <v>17.707753872868363</v>
      </c>
    </row>
    <row r="78" spans="1:13" ht="50.25" customHeight="1" x14ac:dyDescent="0.2">
      <c r="A78" s="14" t="s">
        <v>178</v>
      </c>
      <c r="B78" s="14" t="s">
        <v>104</v>
      </c>
      <c r="C78" s="14" t="s">
        <v>17</v>
      </c>
      <c r="D78" s="14" t="s">
        <v>22</v>
      </c>
      <c r="E78" s="14" t="s">
        <v>141</v>
      </c>
      <c r="F78" s="14" t="s">
        <v>147</v>
      </c>
      <c r="G78" s="14" t="s">
        <v>51</v>
      </c>
      <c r="H78" s="14" t="s">
        <v>15</v>
      </c>
      <c r="I78" s="14" t="s">
        <v>129</v>
      </c>
      <c r="J78" s="4" t="s">
        <v>179</v>
      </c>
      <c r="K78" s="21">
        <v>35342930</v>
      </c>
      <c r="L78" s="21">
        <v>5109000</v>
      </c>
      <c r="M78" s="23">
        <f t="shared" si="0"/>
        <v>14.455507791798814</v>
      </c>
    </row>
    <row r="79" spans="1:13" ht="174" customHeight="1" x14ac:dyDescent="0.2">
      <c r="A79" s="14" t="s">
        <v>180</v>
      </c>
      <c r="B79" s="14" t="s">
        <v>104</v>
      </c>
      <c r="C79" s="14" t="s">
        <v>17</v>
      </c>
      <c r="D79" s="14" t="s">
        <v>22</v>
      </c>
      <c r="E79" s="14" t="s">
        <v>141</v>
      </c>
      <c r="F79" s="14" t="s">
        <v>147</v>
      </c>
      <c r="G79" s="14" t="s">
        <v>51</v>
      </c>
      <c r="H79" s="14" t="s">
        <v>181</v>
      </c>
      <c r="I79" s="14" t="s">
        <v>129</v>
      </c>
      <c r="J79" s="15" t="s">
        <v>182</v>
      </c>
      <c r="K79" s="21">
        <v>1410500</v>
      </c>
      <c r="L79" s="21">
        <v>1410500</v>
      </c>
      <c r="M79" s="23">
        <f t="shared" ref="M79:M83" si="6">L79/K79*100</f>
        <v>100</v>
      </c>
    </row>
    <row r="80" spans="1:13" ht="69.95" customHeight="1" x14ac:dyDescent="0.2">
      <c r="A80" s="14" t="s">
        <v>183</v>
      </c>
      <c r="B80" s="14" t="s">
        <v>104</v>
      </c>
      <c r="C80" s="14" t="s">
        <v>17</v>
      </c>
      <c r="D80" s="14" t="s">
        <v>22</v>
      </c>
      <c r="E80" s="14" t="s">
        <v>141</v>
      </c>
      <c r="F80" s="14" t="s">
        <v>147</v>
      </c>
      <c r="G80" s="14" t="s">
        <v>51</v>
      </c>
      <c r="H80" s="14" t="s">
        <v>184</v>
      </c>
      <c r="I80" s="14" t="s">
        <v>129</v>
      </c>
      <c r="J80" s="4" t="s">
        <v>185</v>
      </c>
      <c r="K80" s="21">
        <v>63774.75</v>
      </c>
      <c r="L80" s="21">
        <v>0</v>
      </c>
      <c r="M80" s="23">
        <f t="shared" si="6"/>
        <v>0</v>
      </c>
    </row>
    <row r="81" spans="1:13" ht="78" customHeight="1" x14ac:dyDescent="0.2">
      <c r="A81" s="14" t="s">
        <v>186</v>
      </c>
      <c r="B81" s="14" t="s">
        <v>104</v>
      </c>
      <c r="C81" s="14" t="s">
        <v>17</v>
      </c>
      <c r="D81" s="14" t="s">
        <v>69</v>
      </c>
      <c r="E81" s="14" t="s">
        <v>14</v>
      </c>
      <c r="F81" s="14" t="s">
        <v>13</v>
      </c>
      <c r="G81" s="14" t="s">
        <v>14</v>
      </c>
      <c r="H81" s="14" t="s">
        <v>15</v>
      </c>
      <c r="I81" s="14" t="s">
        <v>129</v>
      </c>
      <c r="J81" s="6" t="s">
        <v>187</v>
      </c>
      <c r="K81" s="21">
        <f>K82</f>
        <v>-1641173.87</v>
      </c>
      <c r="L81" s="20">
        <f>K81</f>
        <v>-1641173.87</v>
      </c>
      <c r="M81" s="23">
        <f t="shared" si="6"/>
        <v>100</v>
      </c>
    </row>
    <row r="82" spans="1:13" ht="68.099999999999994" customHeight="1" x14ac:dyDescent="0.2">
      <c r="A82" s="14" t="s">
        <v>188</v>
      </c>
      <c r="B82" s="14" t="s">
        <v>104</v>
      </c>
      <c r="C82" s="14" t="s">
        <v>17</v>
      </c>
      <c r="D82" s="14" t="s">
        <v>69</v>
      </c>
      <c r="E82" s="14" t="s">
        <v>14</v>
      </c>
      <c r="F82" s="14" t="s">
        <v>13</v>
      </c>
      <c r="G82" s="14" t="s">
        <v>51</v>
      </c>
      <c r="H82" s="14" t="s">
        <v>15</v>
      </c>
      <c r="I82" s="14" t="s">
        <v>129</v>
      </c>
      <c r="J82" s="5" t="s">
        <v>189</v>
      </c>
      <c r="K82" s="21">
        <f>K83</f>
        <v>-1641173.87</v>
      </c>
      <c r="L82" s="20">
        <f t="shared" ref="L82:L83" si="7">K82</f>
        <v>-1641173.87</v>
      </c>
      <c r="M82" s="23">
        <f t="shared" si="6"/>
        <v>100</v>
      </c>
    </row>
    <row r="83" spans="1:13" ht="63.75" x14ac:dyDescent="0.2">
      <c r="A83" s="18">
        <v>69</v>
      </c>
      <c r="B83" s="14" t="s">
        <v>104</v>
      </c>
      <c r="C83" s="14" t="s">
        <v>17</v>
      </c>
      <c r="D83" s="14" t="s">
        <v>69</v>
      </c>
      <c r="E83" s="14" t="s">
        <v>169</v>
      </c>
      <c r="F83" s="14" t="s">
        <v>26</v>
      </c>
      <c r="G83" s="14" t="s">
        <v>51</v>
      </c>
      <c r="H83" s="14" t="s">
        <v>15</v>
      </c>
      <c r="I83" s="14" t="s">
        <v>129</v>
      </c>
      <c r="J83" s="4" t="s">
        <v>190</v>
      </c>
      <c r="K83" s="22">
        <v>-1641173.87</v>
      </c>
      <c r="L83" s="20">
        <f t="shared" si="7"/>
        <v>-1641173.87</v>
      </c>
      <c r="M83" s="23">
        <f t="shared" si="6"/>
        <v>100</v>
      </c>
    </row>
  </sheetData>
  <mergeCells count="9">
    <mergeCell ref="A3:M3"/>
    <mergeCell ref="B6:I6"/>
    <mergeCell ref="M6:M7"/>
    <mergeCell ref="A9:I9"/>
    <mergeCell ref="A6:A7"/>
    <mergeCell ref="J6:J7"/>
    <mergeCell ref="K6:K7"/>
    <mergeCell ref="L6:L7"/>
    <mergeCell ref="A4:M4"/>
  </mergeCells>
  <pageMargins left="1.2992125984252001" right="0.31496062992126" top="0.74803149606299202" bottom="0.74803149606299202" header="0.31496062992126" footer="0.31496062992126"/>
  <pageSetup paperSize="9" scale="8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 x14ac:dyDescent="0.25"/>
  <sheetData/>
  <pageMargins left="0.7" right="0.7" top="0.75" bottom="0.75" header="0.3" footer="0.3"/>
  <pageSetup paperSize="9" orientation="portrait" horizontalDpi="180" verticalDpi="18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 x14ac:dyDescent="0.25"/>
  <sheetData/>
  <pageMargins left="0.7" right="0.7" top="0.75" bottom="0.75" header="0.3" footer="0.3"/>
  <pageSetup paperSize="9" orientation="portrait" horizontalDpi="180" verticalDpi="18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2023-06-16T09:27:38Z</cp:lastPrinted>
  <dcterms:created xsi:type="dcterms:W3CDTF">2006-09-28T05:33:00Z</dcterms:created>
  <dcterms:modified xsi:type="dcterms:W3CDTF">2023-08-07T06:31:37Z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C32DAFCF25084A87BF2AFB60BC8DA703</vt:lpwstr>
  </property>
  <property fmtid="{D5CDD505-2E9C-101B-9397-08002B2CF9AE}" pid="3" name="KSOProductBuildVer">
    <vt:lpwstr>1049-11.2.0.11537</vt:lpwstr>
  </property>
</Properties>
</file>